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user\OneDrive - Higher Education Commission\Phd UTM\Publications\EFA+MACBETH+SMART\Automation\"/>
    </mc:Choice>
  </mc:AlternateContent>
  <bookViews>
    <workbookView xWindow="-110" yWindow="-110" windowWidth="19420" windowHeight="10420" activeTab="1"/>
  </bookViews>
  <sheets>
    <sheet name="Grading assessment" sheetId="2" r:id="rId1"/>
    <sheet name="Final score calculation" sheetId="3" r:id="rId2"/>
  </sheet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F220" i="2" l="1"/>
  <c r="F221" i="2" s="1"/>
  <c r="F3" i="3"/>
  <c r="F217" i="2"/>
  <c r="F215" i="2"/>
  <c r="F212" i="2"/>
  <c r="F206" i="2"/>
  <c r="F209" i="2"/>
  <c r="F203" i="2"/>
  <c r="F201" i="2"/>
  <c r="F199" i="2"/>
  <c r="F196" i="2"/>
  <c r="F193" i="2"/>
  <c r="F189" i="2"/>
  <c r="F186" i="2"/>
  <c r="F183" i="2"/>
  <c r="F177" i="2"/>
  <c r="F180" i="2"/>
  <c r="F174" i="2"/>
  <c r="F167" i="2"/>
  <c r="F170" i="2"/>
  <c r="F164" i="2"/>
  <c r="F155" i="2"/>
  <c r="F158" i="2"/>
  <c r="F161" i="2"/>
  <c r="F146" i="2"/>
  <c r="F149" i="2"/>
  <c r="F152" i="2"/>
  <c r="F134" i="2"/>
  <c r="F137" i="2"/>
  <c r="F140" i="2"/>
  <c r="F143" i="2"/>
  <c r="F128" i="2"/>
  <c r="F131" i="2"/>
  <c r="F119" i="2"/>
  <c r="F122" i="2"/>
  <c r="F125" i="2"/>
  <c r="F116" i="2"/>
  <c r="F114" i="2"/>
  <c r="F111" i="2"/>
  <c r="F108" i="2"/>
  <c r="F106" i="2"/>
  <c r="F103" i="2"/>
  <c r="F94" i="2"/>
  <c r="F97" i="2"/>
  <c r="F100" i="2"/>
  <c r="F91" i="2"/>
  <c r="F84" i="2"/>
  <c r="F87" i="2"/>
  <c r="F75" i="2"/>
  <c r="F78" i="2"/>
  <c r="F81" i="2"/>
  <c r="F72" i="2"/>
  <c r="F68" i="2"/>
  <c r="F70" i="2"/>
  <c r="F66" i="2"/>
  <c r="F63" i="2"/>
  <c r="F61" i="2"/>
  <c r="F56" i="2"/>
  <c r="F52" i="2"/>
  <c r="F49" i="2"/>
  <c r="F44" i="2"/>
  <c r="F41" i="2"/>
  <c r="F32" i="2"/>
  <c r="F35" i="2"/>
  <c r="F38" i="2"/>
  <c r="F26" i="2"/>
  <c r="F29" i="2"/>
  <c r="F23" i="2"/>
  <c r="F20" i="2"/>
  <c r="F18" i="2"/>
  <c r="F16" i="2"/>
  <c r="F12" i="2"/>
  <c r="F8" i="2"/>
  <c r="F4" i="2"/>
  <c r="B3" i="3" l="1"/>
  <c r="A3" i="3" l="1"/>
  <c r="G3" i="3" s="1"/>
  <c r="C3" i="3" l="1"/>
  <c r="H3" i="3" s="1"/>
</calcChain>
</file>

<file path=xl/sharedStrings.xml><?xml version="1.0" encoding="utf-8"?>
<sst xmlns="http://schemas.openxmlformats.org/spreadsheetml/2006/main" count="328" uniqueCount="325">
  <si>
    <t>Critical Criteria</t>
  </si>
  <si>
    <t>Major Criteria</t>
  </si>
  <si>
    <t>Sub-criteria</t>
  </si>
  <si>
    <t>Grading Assessment Levels</t>
  </si>
  <si>
    <t>Man Power Capabilities (MPC)</t>
  </si>
  <si>
    <t>Quantity of technical staff</t>
  </si>
  <si>
    <t>4=if "N" number of technical staff available</t>
  </si>
  <si>
    <t>3=if "N-1" number of technical staff available</t>
  </si>
  <si>
    <t>2= if "N-2" number of technical staff available</t>
  </si>
  <si>
    <t>1= if "N-3 or below" number of technical staff available</t>
  </si>
  <si>
    <t>Experience of technical personnel</t>
  </si>
  <si>
    <t>4= if "N" engineers/DAE engineers have experience 15 years or above</t>
  </si>
  <si>
    <t>3= if "N-1" engineers/DAE engineers have experience 15 years or above</t>
  </si>
  <si>
    <t>2= if "N-2" engineers/DAE engineers have experience 15 years or above</t>
  </si>
  <si>
    <t>1= if "N-3 or below" engineers/DAE engineers have experience 15 years or above</t>
  </si>
  <si>
    <t>Qualification of technical staff</t>
  </si>
  <si>
    <t xml:space="preserve">4= if "N" engineers/DAE engineers are sufficiently qualified </t>
  </si>
  <si>
    <t xml:space="preserve">3= if "N-1" engineers/DAE engineers are sufficiently qualified </t>
  </si>
  <si>
    <t xml:space="preserve">2= if "N-2" engineers/DAE engineers are sufficiently qualified </t>
  </si>
  <si>
    <t xml:space="preserve">1= if "N-3 or below" engineers/DAE engineers are sufficiently qualified </t>
  </si>
  <si>
    <t>Quantity of skilled and non-skilled labors</t>
  </si>
  <si>
    <t>1= if quantity is sufficient for project</t>
  </si>
  <si>
    <t>0= if quantity is not sufficient for project</t>
  </si>
  <si>
    <t>Availability of HSE supervisor</t>
  </si>
  <si>
    <t>1= if sufficient number of HSE supervisor is available</t>
  </si>
  <si>
    <t>0= if sufficient number of HSE supervisor is not available</t>
  </si>
  <si>
    <t>Quality Assurance/Control System (QAS)</t>
  </si>
  <si>
    <t>Quality management system</t>
  </si>
  <si>
    <t>2= if quality management system is satisfactory</t>
  </si>
  <si>
    <t>1= if quality management system is moderate</t>
  </si>
  <si>
    <t>0= if quality management system is unsatisfactory</t>
  </si>
  <si>
    <t>Monitoring &amp; controlling policy</t>
  </si>
  <si>
    <t>2= if monitoring &amp; controlling policy is satisfactory</t>
  </si>
  <si>
    <t>1= if monitoring &amp; controlling policy is moderate</t>
  </si>
  <si>
    <t>0= if monitoring &amp; controlling policy is unsatisfactory</t>
  </si>
  <si>
    <t>Compliance with quality and standard</t>
  </si>
  <si>
    <t>2= if satisfactory compliances are made</t>
  </si>
  <si>
    <t>1= if moderate level of compliances are made</t>
  </si>
  <si>
    <t>0= if no proof of quality complainces is available</t>
  </si>
  <si>
    <t>Quality control policy</t>
  </si>
  <si>
    <t>2= if quality control policy is satisfactory</t>
  </si>
  <si>
    <t>1= if quality control policy is moderately satisfied</t>
  </si>
  <si>
    <t>0= if quality control policy is unsatisfactory</t>
  </si>
  <si>
    <t>Firm’s Past Achievements (FPA)</t>
  </si>
  <si>
    <t>Firm’s reputation</t>
  </si>
  <si>
    <t>2= if a well reputed firm</t>
  </si>
  <si>
    <t>1= if a moderately reputed firm</t>
  </si>
  <si>
    <t>0= if less reputed firm</t>
  </si>
  <si>
    <t>Quality achieved in past projects</t>
  </si>
  <si>
    <t>2= if sufficient number of past projects are completed with satisfactory quality</t>
  </si>
  <si>
    <t>1= if moderate number of past projects are completed with satisfactory quality</t>
  </si>
  <si>
    <t>0= if no satisfactory quality is achieved in past projects</t>
  </si>
  <si>
    <t>Completed projects in stipulated time/cost</t>
  </si>
  <si>
    <t>2= if sufficient number of past projects are completed within stipulated time/cost</t>
  </si>
  <si>
    <t>1= if moderate number of past projects are completed within stipulated time/cost</t>
  </si>
  <si>
    <t>0= if past projects are not completed within stipulated time/cost</t>
  </si>
  <si>
    <t>Firm’s Experience (FE)</t>
  </si>
  <si>
    <t>Experience in similar nature work or similar contract size</t>
  </si>
  <si>
    <t>2=if sufficient experience of similar nature or similar contract size project completed within last 5 to 10 yrs.</t>
  </si>
  <si>
    <t>1=if moderate experience of similar nature or similar contract size project completed within last 5 to 10 yrs.</t>
  </si>
  <si>
    <t>0=if no project of similar nature or similar contract size is completed within last 5 to 10 yrs.</t>
  </si>
  <si>
    <t>Amount of similar nature works in the past (5yrs.)</t>
  </si>
  <si>
    <t>4=if "N" number of projects of similar nature is completed within last 5 to 10 yrs.</t>
  </si>
  <si>
    <t>3=if "N-1" number of projects of similar nature is completed within last 5 to 10 yrs.</t>
  </si>
  <si>
    <t>2=if "N-2" number of projects of similar nature is completed within last 5 to 10 yrs.</t>
  </si>
  <si>
    <t>1=if "N-3 or below" number of projects of similar nature is completed within last 5 to 10 yrs.</t>
  </si>
  <si>
    <t>0=if no project of similar nature is completed within last 5 to 10 yrs.</t>
  </si>
  <si>
    <t>Experience as the main contractor</t>
  </si>
  <si>
    <t xml:space="preserve">2=if sufficient experience as main contractor (prime contractor) </t>
  </si>
  <si>
    <t xml:space="preserve">1=if moderate experience as main contractor (prime contractor) </t>
  </si>
  <si>
    <t xml:space="preserve">0=if no experience as main contractor (prime contractor) </t>
  </si>
  <si>
    <t>Similar nature and complexity projects in hand</t>
  </si>
  <si>
    <t>3=if three projects are in hand with similar nature and complexity</t>
  </si>
  <si>
    <t>2=if two projects are in hand with similar nature and complexity</t>
  </si>
  <si>
    <t>1=if one project is in hand of similar nature and complexity</t>
  </si>
  <si>
    <t>0=if no similar nature and complexity project in hand</t>
  </si>
  <si>
    <t>Current Financial Strength (CFS)</t>
  </si>
  <si>
    <t>Current liabilities</t>
  </si>
  <si>
    <t>1=if the current liabilities are within the contractor's bid capacity ratio</t>
  </si>
  <si>
    <t>0=if the current liabilities are more than the contractor's bid capacity ratio</t>
  </si>
  <si>
    <t>Current assets</t>
  </si>
  <si>
    <t>2= if sufficient for the project</t>
  </si>
  <si>
    <t>1= if moderately  sufficient for the project</t>
  </si>
  <si>
    <t>0=if not sufficient for the project</t>
  </si>
  <si>
    <t>Net worth</t>
  </si>
  <si>
    <t>1=if the net worth ratio is above 1</t>
  </si>
  <si>
    <t>0=if the net worth ratio is below 1</t>
  </si>
  <si>
    <t>Financial references</t>
  </si>
  <si>
    <t>2= if satisfactory number of references are provided</t>
  </si>
  <si>
    <t>1= if moderate number of references are provided</t>
  </si>
  <si>
    <t>0= if no reference is provided</t>
  </si>
  <si>
    <t>Financial Track Records (FTR)</t>
  </si>
  <si>
    <t>Proof of credit line from a reputable bank</t>
  </si>
  <si>
    <t>1=if the credit line ratio is above 1</t>
  </si>
  <si>
    <t>0=if the credit line ratio is below 1</t>
  </si>
  <si>
    <t>Average annual income in the last 5 yrs</t>
  </si>
  <si>
    <t>1=if the ratio is above 1</t>
  </si>
  <si>
    <t>0=if the ratio is below 1</t>
  </si>
  <si>
    <t>Submission of Financial Statement</t>
  </si>
  <si>
    <t>1= if properly endorsed Financial Statement is provided</t>
  </si>
  <si>
    <t>0= if properly endorsed Financial Statement is not provided</t>
  </si>
  <si>
    <t>Plant &amp; Equipment (PE)</t>
  </si>
  <si>
    <t>Sufficient no. of required equipment as desired in the project and their sources</t>
  </si>
  <si>
    <t>2= if satisfactory number of equipment is available</t>
  </si>
  <si>
    <t>1= if moderate number of equipment is available</t>
  </si>
  <si>
    <t>0=if less than required number of equipment is available</t>
  </si>
  <si>
    <t>Management Potential (MP)</t>
  </si>
  <si>
    <t>Quality of managerial staff</t>
  </si>
  <si>
    <t>2=if satisfactory qualification and experience is available for majority of staff</t>
  </si>
  <si>
    <t>1=if moderate qualification and experience is available for majority of staff</t>
  </si>
  <si>
    <t>0=if unsatisfactory qualification and experience is available for majority of staff</t>
  </si>
  <si>
    <t>HSE policy</t>
  </si>
  <si>
    <t>2= if a strong HSE policy is available</t>
  </si>
  <si>
    <t>1= if a moderate HSE policy is available</t>
  </si>
  <si>
    <t>0= No HSE policy available</t>
  </si>
  <si>
    <t>Project management system</t>
  </si>
  <si>
    <t>2= if project management system is satisfactory</t>
  </si>
  <si>
    <t>1= if project management system is moderate</t>
  </si>
  <si>
    <t>0= if project management system is unsatisfactory</t>
  </si>
  <si>
    <t>Firms’ planning for completing the work</t>
  </si>
  <si>
    <t>2= if the project planning is satisfactory</t>
  </si>
  <si>
    <t>1= if the project planning is moderate</t>
  </si>
  <si>
    <t>0= if the project planning is unsatisfactory</t>
  </si>
  <si>
    <t>Project Manager qualification &amp; experience</t>
  </si>
  <si>
    <t>2=if satisfactory qualification and above 10 years of experience is available</t>
  </si>
  <si>
    <t>1=if moderate qualification and experience is available (5 to 10 years)</t>
  </si>
  <si>
    <t>0=if qualification and experience is unsatisfactory</t>
  </si>
  <si>
    <t>Value-Added Criteria</t>
  </si>
  <si>
    <t>Risk Management for the project (RM)</t>
  </si>
  <si>
    <t>Approaches to dealing risk</t>
  </si>
  <si>
    <t>2=if satisfactory measures are designed to deal risk</t>
  </si>
  <si>
    <t>1=if moderate measures are designed to deal risk</t>
  </si>
  <si>
    <t>0=if unsatisfactory/no measures are designed to deal risk</t>
  </si>
  <si>
    <t>Risk control plan</t>
  </si>
  <si>
    <t>2=if satisfactory measures are designed to control risk</t>
  </si>
  <si>
    <t>1=if moderate measures are designed to control risk</t>
  </si>
  <si>
    <t>0=if unsatisfactory/no measures are designed to control risk</t>
  </si>
  <si>
    <t>HSE Records</t>
  </si>
  <si>
    <t>2= if sufficient HSE records are available</t>
  </si>
  <si>
    <t>1= if a few HSE records are available</t>
  </si>
  <si>
    <t>0= if no HSE record is available</t>
  </si>
  <si>
    <t>Identification of risks/List of expected risk</t>
  </si>
  <si>
    <t>2=if appropriate list is identified</t>
  </si>
  <si>
    <t>1=if moderately appropriate list is identified</t>
  </si>
  <si>
    <t>0=if no list is identified</t>
  </si>
  <si>
    <t>Sub-contracting (SC)</t>
  </si>
  <si>
    <t>Itemized detail of sub-contracting work</t>
  </si>
  <si>
    <t>2=if satisfactory information of all major works is provided</t>
  </si>
  <si>
    <t>1=if satisfactory information of a few works is provided</t>
  </si>
  <si>
    <t>0= if no satisfactory information of works is provided</t>
  </si>
  <si>
    <t>Expected list of sub-contractors on current projects</t>
  </si>
  <si>
    <t>1= if the proper expected list od sub-contractors is provided</t>
  </si>
  <si>
    <t>0= if the proper expected list of sub-contractors is not provided</t>
  </si>
  <si>
    <t>Experience of sub-contractors in similar works in last 5 years</t>
  </si>
  <si>
    <t>2=if sufficient experience is available within last 5 to 10 yrs.</t>
  </si>
  <si>
    <t>1=if moderate experience is available within last 5 to 10 yrs.</t>
  </si>
  <si>
    <t>0=if no experience in last 5 to 10 years</t>
  </si>
  <si>
    <t>Reputation of sub-contractors worked in the past</t>
  </si>
  <si>
    <t>List of sub-contractors in last 5 years</t>
  </si>
  <si>
    <t>1= if the satisfactory list is provided</t>
  </si>
  <si>
    <t>0= if satisfactory list is not provided</t>
  </si>
  <si>
    <t>Software Command (SWC)</t>
  </si>
  <si>
    <t>Past achievements on relevant software works/portfolio of past projects</t>
  </si>
  <si>
    <t>2= if portfolio of past projects is satisfactory</t>
  </si>
  <si>
    <t>1= if portfolio of past projects is moderate</t>
  </si>
  <si>
    <t>0= if portfolio of past projects is unsatisfactory</t>
  </si>
  <si>
    <t>Cost &amp; material estimation software commands</t>
  </si>
  <si>
    <t>2= if satisfactory command on the cost &amp; material software</t>
  </si>
  <si>
    <t>1= if moderate command on the cost &amp; material software</t>
  </si>
  <si>
    <t>0=if unsatisfactory/no command on the cost &amp; material software</t>
  </si>
  <si>
    <t>Primavera P6/MS project expertise</t>
  </si>
  <si>
    <t>2= if satisfactory command on planning software such as Primavera P6/MS Project</t>
  </si>
  <si>
    <t>1= if moderate command on planning software such as Primavera P6/MS Project</t>
  </si>
  <si>
    <t>0=if unsatisfactory/no command on planning software such as Primavera P6/MS Project</t>
  </si>
  <si>
    <t>AutoCAD or other drafting tools expertise</t>
  </si>
  <si>
    <t>2= if satisfactory command on AutoCAD or other drafting tools</t>
  </si>
  <si>
    <t>1= if moderate command on AutoCAD or other drafting tools</t>
  </si>
  <si>
    <t>0=if unsatisfactory/no command on AutoCAD or other drafting tools</t>
  </si>
  <si>
    <t>Value Engineering Change Proposal (VECP)</t>
  </si>
  <si>
    <t>Availability of computer-based software’s/program for value-engineering proposal</t>
  </si>
  <si>
    <t>2=if satisfactory computer-based software for VECP available</t>
  </si>
  <si>
    <t>1=if moderate level computer-based software for VECP available</t>
  </si>
  <si>
    <t>0=if unsatisfactory/no computer-based software for VECP available</t>
  </si>
  <si>
    <t>Working on contract changes due to VECP</t>
  </si>
  <si>
    <t>2=if required contractual changes are suggested satisfactory</t>
  </si>
  <si>
    <t>1=if required contractual changes are suggested moderately</t>
  </si>
  <si>
    <t>0=if unsatisfactory/no changes are suggested</t>
  </si>
  <si>
    <t>Experience of designing VECP during last 5 years</t>
  </si>
  <si>
    <t>2=if satisfactory experience of VECP possesses in last 5 years</t>
  </si>
  <si>
    <t>1=if moderate experience possesses of VECP in last 5 years</t>
  </si>
  <si>
    <t>0=if unsatisfactory/no experience of VECP in last 5 years</t>
  </si>
  <si>
    <t>Submission of a design change proposal</t>
  </si>
  <si>
    <t>2=if satisfactory proposal is submitted</t>
  </si>
  <si>
    <t>1=if less satisfactory proposal is submitted</t>
  </si>
  <si>
    <t>0=if no proposal is submitted</t>
  </si>
  <si>
    <t>Detail plan of time cost differences with the previous design</t>
  </si>
  <si>
    <t>2=if satisfactory plan is submitted</t>
  </si>
  <si>
    <t>1=if less satisfcatory plan is submitted</t>
  </si>
  <si>
    <t>0=if no plan is submitted</t>
  </si>
  <si>
    <t>Technical Proposal (TP)</t>
  </si>
  <si>
    <t>Estimated financial plan for each task</t>
  </si>
  <si>
    <t>2=if satisfactory financial plan is submitted</t>
  </si>
  <si>
    <t>1=if less satisfcatory financial plan is submitted</t>
  </si>
  <si>
    <t>0=if no plan financial plan is submitted</t>
  </si>
  <si>
    <t>List of major project tasks along with the schedule, i.e. Work plan of the project</t>
  </si>
  <si>
    <t>2=if satisfactory work plan is submitted</t>
  </si>
  <si>
    <t>1=if moderately satisfactory work plan is submitted</t>
  </si>
  <si>
    <t>0=if no work plan is submitted</t>
  </si>
  <si>
    <t>Team Management structure along with their experiences and qualification</t>
  </si>
  <si>
    <t>2= if a satisfactory technical team structure with experiences and qualification is available.</t>
  </si>
  <si>
    <t>1= if a moderate level of technical team structure with experiences and qualification is available</t>
  </si>
  <si>
    <t>0=if unsatisfactory /no technical team structure with experiences and qualification is available</t>
  </si>
  <si>
    <t>Methodology of achieving major tasks</t>
  </si>
  <si>
    <t>2= if satisfactory methodology is provided</t>
  </si>
  <si>
    <t>1= if a moderate level of methodology is provided</t>
  </si>
  <si>
    <t>0=if unsatisfactory /no methodology is provided</t>
  </si>
  <si>
    <t>Equipment plan for each major task</t>
  </si>
  <si>
    <t>2=if satisfactory equipmet plan is submitted</t>
  </si>
  <si>
    <t>1=if less satisfactory equipment plan is submitted</t>
  </si>
  <si>
    <t>0=if no equipment plan is submitted</t>
  </si>
  <si>
    <t>Use of Advanced Technology (AT)</t>
  </si>
  <si>
    <t>Experience in off-site construction</t>
  </si>
  <si>
    <t>2=if satisfactory experience in last 3-5 years</t>
  </si>
  <si>
    <t>1=if moderate experience in last 3-5 years</t>
  </si>
  <si>
    <t>0=if unsatisfactory/no experience in last 3-5 years</t>
  </si>
  <si>
    <t>Progress monitoring and controlling tools</t>
  </si>
  <si>
    <t>2=if sufficient number of proper tools are available</t>
  </si>
  <si>
    <t>1=if moderate number of proper tools are available</t>
  </si>
  <si>
    <t>0=if no proper tools are available</t>
  </si>
  <si>
    <t>Remote monitoring facilities such as camera, CCTV, etc.</t>
  </si>
  <si>
    <t>2=if sufficient facilities are available for the project monitoring</t>
  </si>
  <si>
    <t>1=if moderate level of facilities are available for the project monitoring</t>
  </si>
  <si>
    <t>0=if no proper facilities are available for the project monitoring</t>
  </si>
  <si>
    <t>Modern equipment</t>
  </si>
  <si>
    <t>2=if sufficient modern equipment are available for the project</t>
  </si>
  <si>
    <t>1=if lesser modern equipment are available for the project</t>
  </si>
  <si>
    <t>0=if no modern equipment is available for the project</t>
  </si>
  <si>
    <t>GPS controlled equipment</t>
  </si>
  <si>
    <t>2=if sufficient number of required equipment are available for the project</t>
  </si>
  <si>
    <t>1=if moderate number of required equipment are available for the project</t>
  </si>
  <si>
    <t>0=if no required equipment is available for the project</t>
  </si>
  <si>
    <t>Desirable Criteria</t>
  </si>
  <si>
    <t>Relationships (RS)</t>
  </si>
  <si>
    <t>Relationship with past consultants</t>
  </si>
  <si>
    <t>2=if larger number of strong relationships with past consultants</t>
  </si>
  <si>
    <t>1=if moderate number of strong relationships with past consultants</t>
  </si>
  <si>
    <t>0=if very less or no strong relationships with past consultants</t>
  </si>
  <si>
    <t>Relationship with past clients</t>
  </si>
  <si>
    <t>2=if larger number of strong relationship with past clients</t>
  </si>
  <si>
    <t>1=if moderate number of strong relationship with past clients</t>
  </si>
  <si>
    <t>0=if very less or no strong relationship with past clients</t>
  </si>
  <si>
    <t>Relationship with past suppliers</t>
  </si>
  <si>
    <t>2=if larger number of strong relationship with past suppliers</t>
  </si>
  <si>
    <t>1=if moderate number of strong relationship with past suppliers</t>
  </si>
  <si>
    <t>0=if very less or no strong relationship with past suppliers</t>
  </si>
  <si>
    <t>Organizational Structure (OS)</t>
  </si>
  <si>
    <t>Size of firm</t>
  </si>
  <si>
    <t>3=if a large firm</t>
  </si>
  <si>
    <t>2=if a medium level firm</t>
  </si>
  <si>
    <t>1= if a small level firm</t>
  </si>
  <si>
    <t>Hierarchy of firm</t>
  </si>
  <si>
    <t xml:space="preserve">3=if a larger hierarchy </t>
  </si>
  <si>
    <t>2=if moderate level of hierarchy</t>
  </si>
  <si>
    <t>1=if smaller level of hierarchy</t>
  </si>
  <si>
    <t>Senior management</t>
  </si>
  <si>
    <t>3=if large number of senior staff</t>
  </si>
  <si>
    <t>2=if moderate number of senior staff</t>
  </si>
  <si>
    <t>1=if a smaller number of senior staff</t>
  </si>
  <si>
    <t>0=if no senior staff</t>
  </si>
  <si>
    <t>Client’s Satisfaction (CS)</t>
  </si>
  <si>
    <t>Availability of regular staff</t>
  </si>
  <si>
    <t>2=if most of the staff are regular</t>
  </si>
  <si>
    <t>1=if a few staff are regular</t>
  </si>
  <si>
    <t>0=if no staff is regular</t>
  </si>
  <si>
    <t>Availability of well-trained staff</t>
  </si>
  <si>
    <t>2=if most of the staff is well-trained</t>
  </si>
  <si>
    <t>1=if a few staff is well-trained</t>
  </si>
  <si>
    <t>0=if no staff is well-trained</t>
  </si>
  <si>
    <t>Contractor’s familiarity with local labors and suppliers</t>
  </si>
  <si>
    <t>1=if contractor has already worked in the region with local labours and suppliers</t>
  </si>
  <si>
    <t>0=if contractor has no experience with local labours and suppliers</t>
  </si>
  <si>
    <t>Quality certification such as ISO</t>
  </si>
  <si>
    <t>1=if ISO 9000 quality certification is available</t>
  </si>
  <si>
    <t>0=if no certification is available</t>
  </si>
  <si>
    <t>Equipment’s Characteristics (EQ)</t>
  </si>
  <si>
    <t>Ownership of equipment</t>
  </si>
  <si>
    <t>2=if majority of equipment are owned by firm</t>
  </si>
  <si>
    <t>1=if a few equipment is owned by firm</t>
  </si>
  <si>
    <t>0=if no equipment is owned by firm</t>
  </si>
  <si>
    <t>Condition of equipment</t>
  </si>
  <si>
    <t>2=if majority of equipment are in operational condition</t>
  </si>
  <si>
    <t>1=if a few equipment is in operational condition</t>
  </si>
  <si>
    <t>0=if no equipment is in operational condition</t>
  </si>
  <si>
    <t>Insurance of equipment</t>
  </si>
  <si>
    <t>2=if majority of equipment are insured</t>
  </si>
  <si>
    <t>1=if a few of equipment are insured</t>
  </si>
  <si>
    <t>0=if no equipment is insured</t>
  </si>
  <si>
    <t>Information Technology Capacity (ITC)</t>
  </si>
  <si>
    <t>Onsite internet and communication access capacity</t>
  </si>
  <si>
    <t>2=if satisfactory arrangements are available</t>
  </si>
  <si>
    <t>1=if moderate arrangements are available</t>
  </si>
  <si>
    <t>0=if no arrangement is available</t>
  </si>
  <si>
    <t>Online record-keeping and updating systems</t>
  </si>
  <si>
    <t>1=if a firm has online record keeping and updating system</t>
  </si>
  <si>
    <t>0=if a firm has no online record keeping and updating system</t>
  </si>
  <si>
    <t>IT support team’s strength and capability</t>
  </si>
  <si>
    <t>2=if satisfactory team is available to deal IT matters</t>
  </si>
  <si>
    <t>1=if a moderate level of team is available to deal IT matters</t>
  </si>
  <si>
    <t>0= if no team is available to deal IT matters</t>
  </si>
  <si>
    <t>Grading Assessments System</t>
  </si>
  <si>
    <t>Assigned Levels</t>
  </si>
  <si>
    <t>Obtained Weight</t>
  </si>
  <si>
    <t>Max weight</t>
  </si>
  <si>
    <t>Performance Level Achieved</t>
  </si>
  <si>
    <t>Financial Weighatge</t>
  </si>
  <si>
    <t>Technical Weighatge</t>
  </si>
  <si>
    <t>Performance Level</t>
  </si>
  <si>
    <t>Total Obtained Technical Score</t>
  </si>
  <si>
    <t>Final Sum Score</t>
  </si>
  <si>
    <t>Financial Bid Score</t>
  </si>
  <si>
    <t>Technical Bid Score</t>
  </si>
  <si>
    <t>Final Sum Score calculation</t>
  </si>
  <si>
    <t>Amount of Minimum Bid</t>
  </si>
  <si>
    <t>Amount of submitted bid</t>
  </si>
  <si>
    <t>Note: For other than 80/20 ratios, please insert the required ratio in fractions at appropriate cell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</si>
</sst>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1">
    <font>
      <sz val="11"/>
      <color theme="1"/>
      <name val="Calibri"/>
      <charset val="134"/>
      <scheme val="minor"/>
    </font>
    <font>
      <b/>
      <sz val="11"/>
      <color theme="1"/>
      <name val="Times New Roman"/>
      <charset val="134"/>
    </font>
    <font>
      <sz val="11"/>
      <color theme="1"/>
      <name val="Times New Roman"/>
      <charset val="134"/>
    </font>
    <font>
      <b/>
      <sz val="14"/>
      <color theme="1"/>
      <name val="Times New Roman"/>
      <charset val="134"/>
    </font>
    <font>
      <sz val="12"/>
      <color theme="1"/>
      <name val="Times New Roman"/>
      <charset val="134"/>
    </font>
    <font>
      <sz val="12"/>
      <color theme="1"/>
      <name val="Times New Roman"/>
      <family val="1"/>
    </font>
    <font>
      <sz val="12"/>
      <color rgb="FF000000"/>
      <name val="Times New Roman"/>
      <family val="1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b/>
      <sz val="14"/>
      <color theme="1"/>
      <name val="Times New Roman"/>
      <family val="1"/>
    </font>
    <font>
      <b/>
      <sz val="12"/>
      <color theme="1"/>
      <name val="Times New Roman"/>
      <family val="1"/>
    </font>
  </fonts>
  <fills count="13">
    <fill>
      <patternFill patternType="none"/>
    </fill>
    <fill>
      <patternFill patternType="gray125"/>
    </fill>
    <fill>
      <patternFill patternType="solid">
        <fgColor theme="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8" tint="0.79998168889431442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45">
    <xf numFmtId="0" fontId="0" fillId="0" borderId="0" xfId="0"/>
    <xf numFmtId="0" fontId="1" fillId="0" borderId="0" xfId="0" applyFont="1" applyAlignment="1">
      <alignment horizontal="center" vertical="center"/>
    </xf>
    <xf numFmtId="0" fontId="2" fillId="0" borderId="0" xfId="0" applyFont="1"/>
    <xf numFmtId="0" fontId="2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10" fillId="4" borderId="1" xfId="0" applyFont="1" applyFill="1" applyBorder="1" applyAlignment="1">
      <alignment horizontal="center" vertical="center"/>
    </xf>
    <xf numFmtId="0" fontId="10" fillId="4" borderId="1" xfId="0" applyFont="1" applyFill="1" applyBorder="1" applyAlignment="1">
      <alignment horizontal="center" vertical="center" wrapText="1"/>
    </xf>
    <xf numFmtId="0" fontId="2" fillId="11" borderId="1" xfId="0" applyFont="1" applyFill="1" applyBorder="1"/>
    <xf numFmtId="0" fontId="2" fillId="11" borderId="1" xfId="0" applyFont="1" applyFill="1" applyBorder="1" applyAlignment="1">
      <alignment vertical="center"/>
    </xf>
    <xf numFmtId="0" fontId="7" fillId="11" borderId="1" xfId="0" applyFont="1" applyFill="1" applyBorder="1"/>
    <xf numFmtId="0" fontId="2" fillId="11" borderId="1" xfId="0" applyFont="1" applyFill="1" applyBorder="1" applyAlignment="1">
      <alignment wrapText="1"/>
    </xf>
    <xf numFmtId="0" fontId="2" fillId="11" borderId="1" xfId="0" applyFont="1" applyFill="1" applyBorder="1" applyAlignment="1">
      <alignment horizontal="left" vertical="center" wrapText="1"/>
    </xf>
    <xf numFmtId="0" fontId="6" fillId="12" borderId="1" xfId="0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horizontal="center" vertical="center"/>
    </xf>
    <xf numFmtId="0" fontId="5" fillId="7" borderId="1" xfId="0" applyFont="1" applyFill="1" applyBorder="1" applyAlignment="1">
      <alignment horizontal="center" vertical="center"/>
    </xf>
    <xf numFmtId="2" fontId="5" fillId="7" borderId="1" xfId="0" applyNumberFormat="1" applyFont="1" applyFill="1" applyBorder="1" applyAlignment="1">
      <alignment horizontal="center" vertical="center"/>
    </xf>
    <xf numFmtId="164" fontId="5" fillId="7" borderId="1" xfId="0" applyNumberFormat="1" applyFont="1" applyFill="1" applyBorder="1" applyAlignment="1">
      <alignment horizontal="center" vertical="center"/>
    </xf>
    <xf numFmtId="164" fontId="8" fillId="3" borderId="1" xfId="0" applyNumberFormat="1" applyFont="1" applyFill="1" applyBorder="1" applyAlignment="1">
      <alignment horizontal="center" vertical="center"/>
    </xf>
    <xf numFmtId="0" fontId="2" fillId="5" borderId="1" xfId="0" applyFont="1" applyFill="1" applyBorder="1" applyAlignment="1">
      <alignment horizontal="center" vertical="center" wrapText="1"/>
    </xf>
    <xf numFmtId="0" fontId="4" fillId="5" borderId="1" xfId="0" applyFont="1" applyFill="1" applyBorder="1" applyAlignment="1">
      <alignment horizontal="center" vertical="center" wrapText="1"/>
    </xf>
    <xf numFmtId="0" fontId="2" fillId="10" borderId="1" xfId="0" applyFont="1" applyFill="1" applyBorder="1" applyAlignment="1">
      <alignment horizontal="center" vertical="center" wrapText="1"/>
    </xf>
    <xf numFmtId="0" fontId="4" fillId="10" borderId="1" xfId="0" applyFont="1" applyFill="1" applyBorder="1" applyAlignment="1">
      <alignment horizontal="center" vertical="center" wrapText="1"/>
    </xf>
    <xf numFmtId="0" fontId="4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9" borderId="1" xfId="0" applyFont="1" applyFill="1" applyBorder="1" applyAlignment="1">
      <alignment horizontal="center" vertical="center"/>
    </xf>
    <xf numFmtId="0" fontId="2" fillId="9" borderId="1" xfId="0" applyFont="1" applyFill="1" applyBorder="1" applyAlignment="1">
      <alignment horizontal="center" vertical="center" wrapText="1"/>
    </xf>
    <xf numFmtId="0" fontId="2" fillId="9" borderId="1" xfId="0" applyFont="1" applyFill="1" applyBorder="1" applyAlignment="1">
      <alignment horizontal="center" wrapText="1"/>
    </xf>
    <xf numFmtId="0" fontId="2" fillId="12" borderId="1" xfId="0" applyFont="1" applyFill="1" applyBorder="1" applyAlignment="1">
      <alignment horizontal="center" vertical="center" wrapText="1"/>
    </xf>
    <xf numFmtId="0" fontId="2" fillId="12" borderId="1" xfId="0" applyFont="1" applyFill="1" applyBorder="1" applyAlignment="1">
      <alignment horizontal="center" vertical="center"/>
    </xf>
    <xf numFmtId="0" fontId="7" fillId="12" borderId="1" xfId="0" applyFont="1" applyFill="1" applyBorder="1" applyAlignment="1">
      <alignment horizontal="center" vertical="center" wrapText="1"/>
    </xf>
    <xf numFmtId="0" fontId="9" fillId="3" borderId="2" xfId="0" applyFont="1" applyFill="1" applyBorder="1" applyAlignment="1">
      <alignment horizontal="center" vertical="center"/>
    </xf>
    <xf numFmtId="0" fontId="9" fillId="3" borderId="3" xfId="0" applyFont="1" applyFill="1" applyBorder="1" applyAlignment="1">
      <alignment horizontal="center" vertical="center"/>
    </xf>
    <xf numFmtId="0" fontId="9" fillId="3" borderId="4" xfId="0" applyFont="1" applyFill="1" applyBorder="1" applyAlignment="1">
      <alignment horizontal="center" vertical="center"/>
    </xf>
    <xf numFmtId="0" fontId="3" fillId="8" borderId="2" xfId="0" applyFont="1" applyFill="1" applyBorder="1" applyAlignment="1">
      <alignment horizontal="center" vertical="center"/>
    </xf>
    <xf numFmtId="0" fontId="3" fillId="8" borderId="3" xfId="0" applyFont="1" applyFill="1" applyBorder="1" applyAlignment="1">
      <alignment horizontal="center" vertical="center"/>
    </xf>
    <xf numFmtId="0" fontId="3" fillId="8" borderId="4" xfId="0" applyFont="1" applyFill="1" applyBorder="1" applyAlignment="1">
      <alignment horizontal="center" vertical="center"/>
    </xf>
    <xf numFmtId="0" fontId="2" fillId="3" borderId="2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3" borderId="4" xfId="0" applyFont="1" applyFill="1" applyBorder="1" applyAlignment="1">
      <alignment horizontal="center"/>
    </xf>
    <xf numFmtId="0" fontId="9" fillId="2" borderId="2" xfId="0" applyFont="1" applyFill="1" applyBorder="1" applyAlignment="1">
      <alignment horizontal="center" vertical="center"/>
    </xf>
    <xf numFmtId="0" fontId="9" fillId="2" borderId="3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8" fillId="0" borderId="0" xfId="0" applyFont="1" applyAlignment="1">
      <alignment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21"/>
  <sheetViews>
    <sheetView topLeftCell="A210" zoomScale="85" zoomScaleNormal="85" workbookViewId="0">
      <selection activeCell="E220" sqref="E220:F221"/>
    </sheetView>
  </sheetViews>
  <sheetFormatPr defaultColWidth="8.7265625" defaultRowHeight="14"/>
  <cols>
    <col min="1" max="1" width="19.26953125" style="2" customWidth="1"/>
    <col min="2" max="2" width="27.6328125" style="2" customWidth="1"/>
    <col min="3" max="3" width="55.36328125" style="2" customWidth="1"/>
    <col min="4" max="4" width="13.54296875" style="2" customWidth="1"/>
    <col min="5" max="5" width="14.26953125" style="3" customWidth="1"/>
    <col min="6" max="6" width="15.7265625" style="3" bestFit="1" customWidth="1"/>
    <col min="7" max="7" width="12.54296875" style="2" customWidth="1"/>
    <col min="8" max="8" width="10.1796875" style="2" customWidth="1"/>
    <col min="9" max="9" width="10.08984375" style="2" customWidth="1"/>
    <col min="10" max="16384" width="8.7265625" style="2"/>
  </cols>
  <sheetData>
    <row r="1" spans="1:9" ht="32" customHeight="1">
      <c r="A1" s="35" t="s">
        <v>309</v>
      </c>
      <c r="B1" s="36"/>
      <c r="C1" s="36"/>
      <c r="D1" s="36"/>
      <c r="E1" s="36"/>
      <c r="F1" s="37"/>
    </row>
    <row r="2" spans="1:9" s="1" customFormat="1" ht="33.5" customHeight="1">
      <c r="A2" s="6" t="s">
        <v>1</v>
      </c>
      <c r="B2" s="6" t="s">
        <v>2</v>
      </c>
      <c r="C2" s="6" t="s">
        <v>3</v>
      </c>
      <c r="D2" s="6" t="s">
        <v>312</v>
      </c>
      <c r="E2" s="7" t="s">
        <v>310</v>
      </c>
      <c r="F2" s="7" t="s">
        <v>311</v>
      </c>
      <c r="G2" s="4"/>
      <c r="H2" s="4"/>
      <c r="I2" s="4"/>
    </row>
    <row r="3" spans="1:9" s="1" customFormat="1" ht="25" customHeight="1">
      <c r="A3" s="32" t="s">
        <v>0</v>
      </c>
      <c r="B3" s="33"/>
      <c r="C3" s="33"/>
      <c r="D3" s="33"/>
      <c r="E3" s="33"/>
      <c r="F3" s="34"/>
      <c r="G3" s="4"/>
      <c r="H3" s="4"/>
      <c r="I3" s="4"/>
    </row>
    <row r="4" spans="1:9" ht="19" customHeight="1">
      <c r="A4" s="20" t="s">
        <v>4</v>
      </c>
      <c r="B4" s="26" t="s">
        <v>5</v>
      </c>
      <c r="C4" s="8" t="s">
        <v>6</v>
      </c>
      <c r="D4" s="13">
        <v>3</v>
      </c>
      <c r="E4" s="29">
        <v>1</v>
      </c>
      <c r="F4" s="29">
        <f>IF(E4=4,D4,IF(E4=3,D5,IF(E4=2,D6,IF(E4=1,D7,"0"))))</f>
        <v>0.75</v>
      </c>
    </row>
    <row r="5" spans="1:9" ht="15.5">
      <c r="A5" s="20"/>
      <c r="B5" s="26"/>
      <c r="C5" s="8" t="s">
        <v>7</v>
      </c>
      <c r="D5" s="13">
        <v>2.25</v>
      </c>
      <c r="E5" s="29"/>
      <c r="F5" s="29"/>
    </row>
    <row r="6" spans="1:9" ht="15.5">
      <c r="A6" s="20"/>
      <c r="B6" s="26"/>
      <c r="C6" s="8" t="s">
        <v>8</v>
      </c>
      <c r="D6" s="13">
        <v>1.5</v>
      </c>
      <c r="E6" s="29"/>
      <c r="F6" s="29"/>
    </row>
    <row r="7" spans="1:9" ht="15.5">
      <c r="A7" s="20"/>
      <c r="B7" s="26"/>
      <c r="C7" s="8" t="s">
        <v>9</v>
      </c>
      <c r="D7" s="13">
        <v>0.75</v>
      </c>
      <c r="E7" s="29"/>
      <c r="F7" s="29"/>
    </row>
    <row r="8" spans="1:9" ht="15.5">
      <c r="A8" s="20"/>
      <c r="B8" s="26" t="s">
        <v>10</v>
      </c>
      <c r="C8" s="8" t="s">
        <v>11</v>
      </c>
      <c r="D8" s="13">
        <v>2.5</v>
      </c>
      <c r="E8" s="29">
        <v>1</v>
      </c>
      <c r="F8" s="29">
        <f>IF(E8=4,D8,IF(E8=3,D9,IF(E8=2,D10,IF(E8=1,D11,"0"))))</f>
        <v>0.625</v>
      </c>
    </row>
    <row r="9" spans="1:9" ht="15.5">
      <c r="A9" s="20"/>
      <c r="B9" s="26"/>
      <c r="C9" s="8" t="s">
        <v>12</v>
      </c>
      <c r="D9" s="13">
        <v>1.875</v>
      </c>
      <c r="E9" s="29"/>
      <c r="F9" s="29"/>
    </row>
    <row r="10" spans="1:9" ht="15.5">
      <c r="A10" s="20"/>
      <c r="B10" s="26"/>
      <c r="C10" s="8" t="s">
        <v>13</v>
      </c>
      <c r="D10" s="13">
        <v>1.25</v>
      </c>
      <c r="E10" s="29"/>
      <c r="F10" s="29"/>
    </row>
    <row r="11" spans="1:9" ht="15.5">
      <c r="A11" s="20"/>
      <c r="B11" s="26"/>
      <c r="C11" s="8" t="s">
        <v>14</v>
      </c>
      <c r="D11" s="13">
        <v>0.625</v>
      </c>
      <c r="E11" s="29"/>
      <c r="F11" s="29"/>
    </row>
    <row r="12" spans="1:9" ht="16" customHeight="1">
      <c r="A12" s="20"/>
      <c r="B12" s="27" t="s">
        <v>15</v>
      </c>
      <c r="C12" s="9" t="s">
        <v>16</v>
      </c>
      <c r="D12" s="13">
        <v>2</v>
      </c>
      <c r="E12" s="29">
        <v>1</v>
      </c>
      <c r="F12" s="29">
        <f>IF(E12=4,D12,IF(E12=3,D13,IF(E12=2,D14,IF(E12=1,D15,"0"))))</f>
        <v>0.5</v>
      </c>
    </row>
    <row r="13" spans="1:9" ht="15.5">
      <c r="A13" s="20"/>
      <c r="B13" s="27"/>
      <c r="C13" s="9" t="s">
        <v>17</v>
      </c>
      <c r="D13" s="13">
        <v>1.5</v>
      </c>
      <c r="E13" s="29"/>
      <c r="F13" s="29"/>
    </row>
    <row r="14" spans="1:9" ht="15.5">
      <c r="A14" s="20"/>
      <c r="B14" s="27"/>
      <c r="C14" s="8" t="s">
        <v>18</v>
      </c>
      <c r="D14" s="13">
        <v>1</v>
      </c>
      <c r="E14" s="29"/>
      <c r="F14" s="29"/>
    </row>
    <row r="15" spans="1:9" ht="15.5">
      <c r="A15" s="20"/>
      <c r="B15" s="27"/>
      <c r="C15" s="8" t="s">
        <v>19</v>
      </c>
      <c r="D15" s="13">
        <v>0.5</v>
      </c>
      <c r="E15" s="29"/>
      <c r="F15" s="29"/>
    </row>
    <row r="16" spans="1:9" ht="15.5" customHeight="1">
      <c r="A16" s="20"/>
      <c r="B16" s="27" t="s">
        <v>20</v>
      </c>
      <c r="C16" s="8" t="s">
        <v>21</v>
      </c>
      <c r="D16" s="13">
        <v>1.5</v>
      </c>
      <c r="E16" s="29">
        <v>1</v>
      </c>
      <c r="F16" s="29">
        <f>IF(E16=1,D16,IF(E16=0,D17,"0"))</f>
        <v>1.5</v>
      </c>
    </row>
    <row r="17" spans="1:6" ht="15.5">
      <c r="A17" s="20"/>
      <c r="B17" s="27"/>
      <c r="C17" s="8" t="s">
        <v>22</v>
      </c>
      <c r="D17" s="13">
        <v>0</v>
      </c>
      <c r="E17" s="29"/>
      <c r="F17" s="29"/>
    </row>
    <row r="18" spans="1:6" ht="15.5">
      <c r="A18" s="20"/>
      <c r="B18" s="27" t="s">
        <v>23</v>
      </c>
      <c r="C18" s="8" t="s">
        <v>24</v>
      </c>
      <c r="D18" s="13">
        <v>1</v>
      </c>
      <c r="E18" s="29">
        <v>1</v>
      </c>
      <c r="F18" s="29">
        <f>IF(E18=1,D18,IF(E18=0,D19,"0"))</f>
        <v>1</v>
      </c>
    </row>
    <row r="19" spans="1:6" ht="15.5">
      <c r="A19" s="20"/>
      <c r="B19" s="27"/>
      <c r="C19" s="8" t="s">
        <v>25</v>
      </c>
      <c r="D19" s="13">
        <v>0</v>
      </c>
      <c r="E19" s="29"/>
      <c r="F19" s="29"/>
    </row>
    <row r="20" spans="1:6" ht="14" customHeight="1">
      <c r="A20" s="20" t="s">
        <v>26</v>
      </c>
      <c r="B20" s="26" t="s">
        <v>27</v>
      </c>
      <c r="C20" s="8" t="s">
        <v>28</v>
      </c>
      <c r="D20" s="13">
        <v>3</v>
      </c>
      <c r="E20" s="29">
        <v>1</v>
      </c>
      <c r="F20" s="29">
        <f>IF(E20=2,D20,IF(E20=1,D21,IF(E20=0,D22,"0")))</f>
        <v>1.5</v>
      </c>
    </row>
    <row r="21" spans="1:6" ht="15.5">
      <c r="A21" s="20"/>
      <c r="B21" s="26"/>
      <c r="C21" s="8" t="s">
        <v>29</v>
      </c>
      <c r="D21" s="13">
        <v>1.5</v>
      </c>
      <c r="E21" s="29"/>
      <c r="F21" s="29"/>
    </row>
    <row r="22" spans="1:6" ht="15.5">
      <c r="A22" s="20"/>
      <c r="B22" s="26"/>
      <c r="C22" s="8" t="s">
        <v>30</v>
      </c>
      <c r="D22" s="13">
        <v>0</v>
      </c>
      <c r="E22" s="29"/>
      <c r="F22" s="29"/>
    </row>
    <row r="23" spans="1:6" ht="15.5">
      <c r="A23" s="20"/>
      <c r="B23" s="27" t="s">
        <v>31</v>
      </c>
      <c r="C23" s="8" t="s">
        <v>32</v>
      </c>
      <c r="D23" s="13">
        <v>2.5</v>
      </c>
      <c r="E23" s="29">
        <v>1</v>
      </c>
      <c r="F23" s="29">
        <f>IF(E23=2,D23,IF(E23=1,D24,IF(E23=0,D25,"0")))</f>
        <v>1.25</v>
      </c>
    </row>
    <row r="24" spans="1:6" ht="15.5">
      <c r="A24" s="20"/>
      <c r="B24" s="27"/>
      <c r="C24" s="8" t="s">
        <v>33</v>
      </c>
      <c r="D24" s="13">
        <v>1.25</v>
      </c>
      <c r="E24" s="29"/>
      <c r="F24" s="29"/>
    </row>
    <row r="25" spans="1:6" ht="15.5">
      <c r="A25" s="20"/>
      <c r="B25" s="27"/>
      <c r="C25" s="8" t="s">
        <v>34</v>
      </c>
      <c r="D25" s="13">
        <v>0</v>
      </c>
      <c r="E25" s="29"/>
      <c r="F25" s="29"/>
    </row>
    <row r="26" spans="1:6" ht="15.5">
      <c r="A26" s="20"/>
      <c r="B26" s="27" t="s">
        <v>35</v>
      </c>
      <c r="C26" s="8" t="s">
        <v>36</v>
      </c>
      <c r="D26" s="13">
        <v>2</v>
      </c>
      <c r="E26" s="29">
        <v>1</v>
      </c>
      <c r="F26" s="29">
        <f t="shared" ref="F26" si="0">IF(E26=2,D26,IF(E26=1,D27,IF(E26=0,D28,"0")))</f>
        <v>1</v>
      </c>
    </row>
    <row r="27" spans="1:6" ht="15.5">
      <c r="A27" s="20"/>
      <c r="B27" s="27"/>
      <c r="C27" s="8" t="s">
        <v>37</v>
      </c>
      <c r="D27" s="13">
        <v>1</v>
      </c>
      <c r="E27" s="29"/>
      <c r="F27" s="29"/>
    </row>
    <row r="28" spans="1:6" ht="15.5">
      <c r="A28" s="20"/>
      <c r="B28" s="27"/>
      <c r="C28" s="8" t="s">
        <v>38</v>
      </c>
      <c r="D28" s="13">
        <v>0</v>
      </c>
      <c r="E28" s="29"/>
      <c r="F28" s="29"/>
    </row>
    <row r="29" spans="1:6" ht="15.5">
      <c r="A29" s="20"/>
      <c r="B29" s="27" t="s">
        <v>39</v>
      </c>
      <c r="C29" s="8" t="s">
        <v>40</v>
      </c>
      <c r="D29" s="13">
        <v>1.5</v>
      </c>
      <c r="E29" s="29">
        <v>1</v>
      </c>
      <c r="F29" s="29">
        <f t="shared" ref="F29" si="1">IF(E29=2,D29,IF(E29=1,D30,IF(E29=0,D31,"0")))</f>
        <v>0.75</v>
      </c>
    </row>
    <row r="30" spans="1:6" ht="15.5">
      <c r="A30" s="20"/>
      <c r="B30" s="27"/>
      <c r="C30" s="8" t="s">
        <v>41</v>
      </c>
      <c r="D30" s="13">
        <v>0.75</v>
      </c>
      <c r="E30" s="29"/>
      <c r="F30" s="29"/>
    </row>
    <row r="31" spans="1:6" ht="15.5">
      <c r="A31" s="20"/>
      <c r="B31" s="27"/>
      <c r="C31" s="8" t="s">
        <v>42</v>
      </c>
      <c r="D31" s="13">
        <v>0</v>
      </c>
      <c r="E31" s="29"/>
      <c r="F31" s="29"/>
    </row>
    <row r="32" spans="1:6" ht="15.5">
      <c r="A32" s="20" t="s">
        <v>43</v>
      </c>
      <c r="B32" s="27" t="s">
        <v>44</v>
      </c>
      <c r="C32" s="8" t="s">
        <v>45</v>
      </c>
      <c r="D32" s="13">
        <v>3.5</v>
      </c>
      <c r="E32" s="29">
        <v>2</v>
      </c>
      <c r="F32" s="29">
        <f>IF(E32=2,D32,IF(E32=1,D33,IF(E32=0,D34,"0")))</f>
        <v>3.5</v>
      </c>
    </row>
    <row r="33" spans="1:6" ht="15.5">
      <c r="A33" s="20"/>
      <c r="B33" s="27"/>
      <c r="C33" s="8" t="s">
        <v>46</v>
      </c>
      <c r="D33" s="13">
        <v>1.75</v>
      </c>
      <c r="E33" s="29"/>
      <c r="F33" s="29"/>
    </row>
    <row r="34" spans="1:6" ht="15.5">
      <c r="A34" s="20"/>
      <c r="B34" s="27"/>
      <c r="C34" s="8" t="s">
        <v>47</v>
      </c>
      <c r="D34" s="13">
        <v>0</v>
      </c>
      <c r="E34" s="29"/>
      <c r="F34" s="29"/>
    </row>
    <row r="35" spans="1:6" ht="15.5" customHeight="1">
      <c r="A35" s="20"/>
      <c r="B35" s="27" t="s">
        <v>48</v>
      </c>
      <c r="C35" s="10" t="s">
        <v>49</v>
      </c>
      <c r="D35" s="13">
        <v>2.5</v>
      </c>
      <c r="E35" s="29">
        <v>2</v>
      </c>
      <c r="F35" s="29">
        <f t="shared" ref="F35" si="2">IF(E35=2,D35,IF(E35=1,D36,IF(E35=0,D37,"0")))</f>
        <v>2.5</v>
      </c>
    </row>
    <row r="36" spans="1:6" ht="14" customHeight="1">
      <c r="A36" s="20"/>
      <c r="B36" s="27"/>
      <c r="C36" s="8" t="s">
        <v>50</v>
      </c>
      <c r="D36" s="13">
        <v>1.25</v>
      </c>
      <c r="E36" s="29"/>
      <c r="F36" s="29"/>
    </row>
    <row r="37" spans="1:6" ht="14" customHeight="1">
      <c r="A37" s="20"/>
      <c r="B37" s="27"/>
      <c r="C37" s="8" t="s">
        <v>51</v>
      </c>
      <c r="D37" s="13">
        <v>0</v>
      </c>
      <c r="E37" s="29"/>
      <c r="F37" s="29"/>
    </row>
    <row r="38" spans="1:6" ht="14" customHeight="1">
      <c r="A38" s="20"/>
      <c r="B38" s="27" t="s">
        <v>52</v>
      </c>
      <c r="C38" s="8" t="s">
        <v>53</v>
      </c>
      <c r="D38" s="13">
        <v>1.5</v>
      </c>
      <c r="E38" s="29">
        <v>2</v>
      </c>
      <c r="F38" s="29">
        <f t="shared" ref="F38" si="3">IF(E38=2,D38,IF(E38=1,D39,IF(E38=0,D40,"0")))</f>
        <v>1.5</v>
      </c>
    </row>
    <row r="39" spans="1:6" ht="14" customHeight="1">
      <c r="A39" s="20"/>
      <c r="B39" s="27"/>
      <c r="C39" s="8" t="s">
        <v>54</v>
      </c>
      <c r="D39" s="13">
        <v>0.75</v>
      </c>
      <c r="E39" s="29"/>
      <c r="F39" s="29"/>
    </row>
    <row r="40" spans="1:6" ht="15.5" customHeight="1">
      <c r="A40" s="20"/>
      <c r="B40" s="27"/>
      <c r="C40" s="8" t="s">
        <v>55</v>
      </c>
      <c r="D40" s="13">
        <v>0</v>
      </c>
      <c r="E40" s="29"/>
      <c r="F40" s="29"/>
    </row>
    <row r="41" spans="1:6" ht="28.5" customHeight="1">
      <c r="A41" s="21" t="s">
        <v>56</v>
      </c>
      <c r="B41" s="27" t="s">
        <v>57</v>
      </c>
      <c r="C41" s="11" t="s">
        <v>58</v>
      </c>
      <c r="D41" s="13">
        <v>2.5</v>
      </c>
      <c r="E41" s="29">
        <v>2</v>
      </c>
      <c r="F41" s="29">
        <f>IF(E41=2,D41,IF(E41=1,D42,IF(E41=0,D43,"0")))</f>
        <v>2.5</v>
      </c>
    </row>
    <row r="42" spans="1:6" ht="27" customHeight="1">
      <c r="A42" s="21"/>
      <c r="B42" s="27"/>
      <c r="C42" s="11" t="s">
        <v>59</v>
      </c>
      <c r="D42" s="13">
        <v>1.25</v>
      </c>
      <c r="E42" s="29"/>
      <c r="F42" s="29"/>
    </row>
    <row r="43" spans="1:6" ht="27" customHeight="1">
      <c r="A43" s="21"/>
      <c r="B43" s="27"/>
      <c r="C43" s="11" t="s">
        <v>60</v>
      </c>
      <c r="D43" s="13">
        <v>0</v>
      </c>
      <c r="E43" s="29"/>
      <c r="F43" s="29"/>
    </row>
    <row r="44" spans="1:6" ht="14" customHeight="1">
      <c r="A44" s="21"/>
      <c r="B44" s="27" t="s">
        <v>61</v>
      </c>
      <c r="C44" s="8" t="s">
        <v>62</v>
      </c>
      <c r="D44" s="13">
        <v>2</v>
      </c>
      <c r="E44" s="29">
        <v>1</v>
      </c>
      <c r="F44" s="31">
        <f>IF(E44=4,D44,IF(E44=3,D45,IF(E44=2,D46,IF(E44=1,D47,IF(E44=0,D48,"0")))))</f>
        <v>0.5</v>
      </c>
    </row>
    <row r="45" spans="1:6" ht="14" customHeight="1">
      <c r="A45" s="21"/>
      <c r="B45" s="27"/>
      <c r="C45" s="8" t="s">
        <v>63</v>
      </c>
      <c r="D45" s="13">
        <v>1.5</v>
      </c>
      <c r="E45" s="29"/>
      <c r="F45" s="29"/>
    </row>
    <row r="46" spans="1:6" ht="15.5" customHeight="1">
      <c r="A46" s="21"/>
      <c r="B46" s="27"/>
      <c r="C46" s="8" t="s">
        <v>64</v>
      </c>
      <c r="D46" s="13">
        <v>1</v>
      </c>
      <c r="E46" s="29"/>
      <c r="F46" s="29"/>
    </row>
    <row r="47" spans="1:6" ht="14" customHeight="1">
      <c r="A47" s="21"/>
      <c r="B47" s="27"/>
      <c r="C47" s="8" t="s">
        <v>65</v>
      </c>
      <c r="D47" s="13">
        <v>0.5</v>
      </c>
      <c r="E47" s="29"/>
      <c r="F47" s="29"/>
    </row>
    <row r="48" spans="1:6" ht="14" customHeight="1">
      <c r="A48" s="21"/>
      <c r="B48" s="27"/>
      <c r="C48" s="10" t="s">
        <v>66</v>
      </c>
      <c r="D48" s="13">
        <v>0</v>
      </c>
      <c r="E48" s="29"/>
      <c r="F48" s="29"/>
    </row>
    <row r="49" spans="1:6" ht="14" customHeight="1">
      <c r="A49" s="21"/>
      <c r="B49" s="27" t="s">
        <v>67</v>
      </c>
      <c r="C49" s="8" t="s">
        <v>68</v>
      </c>
      <c r="D49" s="13">
        <v>1.5</v>
      </c>
      <c r="E49" s="29">
        <v>2</v>
      </c>
      <c r="F49" s="29">
        <f>IF(E49=2,D49,IF(E49=1,D50,IF(E49=0,D51,"0")))</f>
        <v>1.5</v>
      </c>
    </row>
    <row r="50" spans="1:6" ht="14" customHeight="1">
      <c r="A50" s="21"/>
      <c r="B50" s="27"/>
      <c r="C50" s="8" t="s">
        <v>69</v>
      </c>
      <c r="D50" s="13">
        <v>0.75</v>
      </c>
      <c r="E50" s="29"/>
      <c r="F50" s="29"/>
    </row>
    <row r="51" spans="1:6" ht="15.5" customHeight="1">
      <c r="A51" s="21"/>
      <c r="B51" s="27"/>
      <c r="C51" s="8" t="s">
        <v>70</v>
      </c>
      <c r="D51" s="13">
        <v>0</v>
      </c>
      <c r="E51" s="29"/>
      <c r="F51" s="29"/>
    </row>
    <row r="52" spans="1:6" ht="14" customHeight="1">
      <c r="A52" s="21"/>
      <c r="B52" s="27" t="s">
        <v>71</v>
      </c>
      <c r="C52" s="8" t="s">
        <v>72</v>
      </c>
      <c r="D52" s="13">
        <v>1</v>
      </c>
      <c r="E52" s="29">
        <v>1</v>
      </c>
      <c r="F52" s="29">
        <f>IF(E52=3,D52,IF(E52=2,D53,IF(E52=1,D54,IF(E52=0,D55,"0"))))</f>
        <v>0.33</v>
      </c>
    </row>
    <row r="53" spans="1:6" ht="14" customHeight="1">
      <c r="A53" s="21"/>
      <c r="B53" s="27"/>
      <c r="C53" s="8" t="s">
        <v>73</v>
      </c>
      <c r="D53" s="13">
        <v>0.67</v>
      </c>
      <c r="E53" s="29"/>
      <c r="F53" s="29"/>
    </row>
    <row r="54" spans="1:6" ht="14" customHeight="1">
      <c r="A54" s="21"/>
      <c r="B54" s="27"/>
      <c r="C54" s="8" t="s">
        <v>74</v>
      </c>
      <c r="D54" s="13">
        <v>0.33</v>
      </c>
      <c r="E54" s="29"/>
      <c r="F54" s="29"/>
    </row>
    <row r="55" spans="1:6" ht="14" customHeight="1">
      <c r="A55" s="21"/>
      <c r="B55" s="27"/>
      <c r="C55" s="8" t="s">
        <v>75</v>
      </c>
      <c r="D55" s="13">
        <v>0</v>
      </c>
      <c r="E55" s="29"/>
      <c r="F55" s="29"/>
    </row>
    <row r="56" spans="1:6" ht="26.5" customHeight="1">
      <c r="A56" s="21" t="s">
        <v>76</v>
      </c>
      <c r="B56" s="27" t="s">
        <v>77</v>
      </c>
      <c r="C56" s="8" t="s">
        <v>78</v>
      </c>
      <c r="D56" s="13">
        <v>2</v>
      </c>
      <c r="E56" s="29">
        <v>1</v>
      </c>
      <c r="F56" s="29">
        <f>IF(E56=1,D56,IF(E56=0,D57,"0"))</f>
        <v>2</v>
      </c>
    </row>
    <row r="57" spans="1:6" ht="36" customHeight="1">
      <c r="A57" s="21"/>
      <c r="B57" s="27"/>
      <c r="C57" s="9" t="s">
        <v>79</v>
      </c>
      <c r="D57" s="13">
        <v>0</v>
      </c>
      <c r="E57" s="29"/>
      <c r="F57" s="29"/>
    </row>
    <row r="58" spans="1:6" ht="14" customHeight="1">
      <c r="A58" s="21"/>
      <c r="B58" s="26" t="s">
        <v>80</v>
      </c>
      <c r="C58" s="8" t="s">
        <v>81</v>
      </c>
      <c r="D58" s="13">
        <v>1.75</v>
      </c>
      <c r="E58" s="29">
        <v>2</v>
      </c>
      <c r="F58" s="29"/>
    </row>
    <row r="59" spans="1:6" ht="14" customHeight="1">
      <c r="A59" s="21"/>
      <c r="B59" s="26"/>
      <c r="C59" s="8" t="s">
        <v>82</v>
      </c>
      <c r="D59" s="13">
        <v>0.875</v>
      </c>
      <c r="E59" s="29"/>
      <c r="F59" s="29"/>
    </row>
    <row r="60" spans="1:6" ht="15.5">
      <c r="A60" s="21"/>
      <c r="B60" s="26"/>
      <c r="C60" s="8" t="s">
        <v>83</v>
      </c>
      <c r="D60" s="13">
        <v>0</v>
      </c>
      <c r="E60" s="29"/>
      <c r="F60" s="29"/>
    </row>
    <row r="61" spans="1:6" ht="15.5">
      <c r="A61" s="21"/>
      <c r="B61" s="27" t="s">
        <v>84</v>
      </c>
      <c r="C61" s="8" t="s">
        <v>85</v>
      </c>
      <c r="D61" s="13">
        <v>1.5</v>
      </c>
      <c r="E61" s="29">
        <v>1</v>
      </c>
      <c r="F61" s="29">
        <f>IF(E61=1,D61,IF(E61=0,D62,"0"))</f>
        <v>1.5</v>
      </c>
    </row>
    <row r="62" spans="1:6" ht="15.5">
      <c r="A62" s="21"/>
      <c r="B62" s="27"/>
      <c r="C62" s="8" t="s">
        <v>86</v>
      </c>
      <c r="D62" s="13">
        <v>0</v>
      </c>
      <c r="E62" s="29"/>
      <c r="F62" s="29"/>
    </row>
    <row r="63" spans="1:6" ht="15.5" customHeight="1">
      <c r="A63" s="21"/>
      <c r="B63" s="27" t="s">
        <v>87</v>
      </c>
      <c r="C63" s="8" t="s">
        <v>88</v>
      </c>
      <c r="D63" s="13">
        <v>0.75</v>
      </c>
      <c r="E63" s="29">
        <v>1</v>
      </c>
      <c r="F63" s="29">
        <f>IF(E63=2,D63,IF(E63=1,D64,IF(E63=0,D65,"0")))</f>
        <v>0.375</v>
      </c>
    </row>
    <row r="64" spans="1:6" ht="14" customHeight="1">
      <c r="A64" s="21"/>
      <c r="B64" s="27"/>
      <c r="C64" s="8" t="s">
        <v>89</v>
      </c>
      <c r="D64" s="13">
        <v>0.375</v>
      </c>
      <c r="E64" s="29"/>
      <c r="F64" s="29"/>
    </row>
    <row r="65" spans="1:6" ht="14" customHeight="1">
      <c r="A65" s="21"/>
      <c r="B65" s="27"/>
      <c r="C65" s="8" t="s">
        <v>90</v>
      </c>
      <c r="D65" s="13">
        <v>0</v>
      </c>
      <c r="E65" s="29"/>
      <c r="F65" s="29"/>
    </row>
    <row r="66" spans="1:6" ht="30" customHeight="1">
      <c r="A66" s="21" t="s">
        <v>91</v>
      </c>
      <c r="B66" s="27" t="s">
        <v>92</v>
      </c>
      <c r="C66" s="9" t="s">
        <v>93</v>
      </c>
      <c r="D66" s="13">
        <v>3</v>
      </c>
      <c r="E66" s="29">
        <v>1</v>
      </c>
      <c r="F66" s="29">
        <f>IF(E66=1,D66,IF(E66=0,D67,"0"))</f>
        <v>3</v>
      </c>
    </row>
    <row r="67" spans="1:6" ht="30.5" customHeight="1">
      <c r="A67" s="21"/>
      <c r="B67" s="27"/>
      <c r="C67" s="9" t="s">
        <v>94</v>
      </c>
      <c r="D67" s="13">
        <v>0</v>
      </c>
      <c r="E67" s="29"/>
      <c r="F67" s="29"/>
    </row>
    <row r="68" spans="1:6" ht="14" customHeight="1">
      <c r="A68" s="21"/>
      <c r="B68" s="27" t="s">
        <v>95</v>
      </c>
      <c r="C68" s="9" t="s">
        <v>96</v>
      </c>
      <c r="D68" s="13">
        <v>1.5</v>
      </c>
      <c r="E68" s="29">
        <v>1</v>
      </c>
      <c r="F68" s="29">
        <f t="shared" ref="F68" si="4">IF(E68=1,D68,IF(E68=0,D69,"0"))</f>
        <v>1.5</v>
      </c>
    </row>
    <row r="69" spans="1:6" ht="15.5" customHeight="1">
      <c r="A69" s="21"/>
      <c r="B69" s="27"/>
      <c r="C69" s="9" t="s">
        <v>97</v>
      </c>
      <c r="D69" s="13">
        <v>0</v>
      </c>
      <c r="E69" s="29"/>
      <c r="F69" s="29"/>
    </row>
    <row r="70" spans="1:6" ht="14" customHeight="1">
      <c r="A70" s="21"/>
      <c r="B70" s="27" t="s">
        <v>98</v>
      </c>
      <c r="C70" s="8" t="s">
        <v>99</v>
      </c>
      <c r="D70" s="13">
        <v>0.5</v>
      </c>
      <c r="E70" s="29">
        <v>1</v>
      </c>
      <c r="F70" s="29">
        <f t="shared" ref="F70" si="5">IF(E70=1,D70,IF(E70=0,D71,"0"))</f>
        <v>0.5</v>
      </c>
    </row>
    <row r="71" spans="1:6" ht="14" customHeight="1">
      <c r="A71" s="21"/>
      <c r="B71" s="27"/>
      <c r="C71" s="8" t="s">
        <v>100</v>
      </c>
      <c r="D71" s="13">
        <v>0</v>
      </c>
      <c r="E71" s="29"/>
      <c r="F71" s="29"/>
    </row>
    <row r="72" spans="1:6" ht="14" customHeight="1">
      <c r="A72" s="20" t="s">
        <v>101</v>
      </c>
      <c r="B72" s="27" t="s">
        <v>102</v>
      </c>
      <c r="C72" s="8" t="s">
        <v>103</v>
      </c>
      <c r="D72" s="13">
        <v>3</v>
      </c>
      <c r="E72" s="29">
        <v>1</v>
      </c>
      <c r="F72" s="29">
        <f>IF(E72=2,D72,IF(E72=1,D73,IF(E72=0,D74,"0")))</f>
        <v>1.5</v>
      </c>
    </row>
    <row r="73" spans="1:6" ht="15.5" customHeight="1">
      <c r="A73" s="20"/>
      <c r="B73" s="27"/>
      <c r="C73" s="8" t="s">
        <v>104</v>
      </c>
      <c r="D73" s="13">
        <v>1.5</v>
      </c>
      <c r="E73" s="29"/>
      <c r="F73" s="29"/>
    </row>
    <row r="74" spans="1:6" ht="14" customHeight="1">
      <c r="A74" s="20"/>
      <c r="B74" s="27"/>
      <c r="C74" s="8" t="s">
        <v>105</v>
      </c>
      <c r="D74" s="13">
        <v>0</v>
      </c>
      <c r="E74" s="29"/>
      <c r="F74" s="29"/>
    </row>
    <row r="75" spans="1:6" ht="14" customHeight="1">
      <c r="A75" s="20" t="s">
        <v>106</v>
      </c>
      <c r="B75" s="27" t="s">
        <v>107</v>
      </c>
      <c r="C75" s="8" t="s">
        <v>108</v>
      </c>
      <c r="D75" s="13">
        <v>0.75</v>
      </c>
      <c r="E75" s="29">
        <v>2</v>
      </c>
      <c r="F75" s="29">
        <f t="shared" ref="F75" si="6">IF(E75=2,D75,IF(E75=1,D76,IF(E75=0,D77,"0")))</f>
        <v>0.75</v>
      </c>
    </row>
    <row r="76" spans="1:6" ht="15.5" customHeight="1">
      <c r="A76" s="20"/>
      <c r="B76" s="27"/>
      <c r="C76" s="8" t="s">
        <v>109</v>
      </c>
      <c r="D76" s="13">
        <v>0.375</v>
      </c>
      <c r="E76" s="29"/>
      <c r="F76" s="29"/>
    </row>
    <row r="77" spans="1:6" ht="14" customHeight="1">
      <c r="A77" s="20"/>
      <c r="B77" s="27"/>
      <c r="C77" s="8" t="s">
        <v>110</v>
      </c>
      <c r="D77" s="13">
        <v>0</v>
      </c>
      <c r="E77" s="29"/>
      <c r="F77" s="29"/>
    </row>
    <row r="78" spans="1:6" ht="14" customHeight="1">
      <c r="A78" s="20"/>
      <c r="B78" s="27" t="s">
        <v>111</v>
      </c>
      <c r="C78" s="8" t="s">
        <v>112</v>
      </c>
      <c r="D78" s="13">
        <v>0.75</v>
      </c>
      <c r="E78" s="29">
        <v>2</v>
      </c>
      <c r="F78" s="29">
        <f t="shared" ref="F78" si="7">IF(E78=2,D78,IF(E78=1,D79,IF(E78=0,D80,"0")))</f>
        <v>0.75</v>
      </c>
    </row>
    <row r="79" spans="1:6" ht="15.5">
      <c r="A79" s="20"/>
      <c r="B79" s="27"/>
      <c r="C79" s="8" t="s">
        <v>113</v>
      </c>
      <c r="D79" s="13">
        <v>0.375</v>
      </c>
      <c r="E79" s="29"/>
      <c r="F79" s="29"/>
    </row>
    <row r="80" spans="1:6" ht="15.5">
      <c r="A80" s="20"/>
      <c r="B80" s="27"/>
      <c r="C80" s="8" t="s">
        <v>114</v>
      </c>
      <c r="D80" s="13">
        <v>0</v>
      </c>
      <c r="E80" s="29"/>
      <c r="F80" s="29"/>
    </row>
    <row r="81" spans="1:6" ht="15.5">
      <c r="A81" s="20"/>
      <c r="B81" s="27" t="s">
        <v>115</v>
      </c>
      <c r="C81" s="8" t="s">
        <v>116</v>
      </c>
      <c r="D81" s="13">
        <v>0.5</v>
      </c>
      <c r="E81" s="29">
        <v>2</v>
      </c>
      <c r="F81" s="29">
        <f t="shared" ref="F81" si="8">IF(E81=2,D81,IF(E81=1,D82,IF(E81=0,D83,"0")))</f>
        <v>0.5</v>
      </c>
    </row>
    <row r="82" spans="1:6" ht="15.5">
      <c r="A82" s="20"/>
      <c r="B82" s="27"/>
      <c r="C82" s="8" t="s">
        <v>117</v>
      </c>
      <c r="D82" s="13">
        <v>0.25</v>
      </c>
      <c r="E82" s="29"/>
      <c r="F82" s="29"/>
    </row>
    <row r="83" spans="1:6" ht="15.5">
      <c r="A83" s="20"/>
      <c r="B83" s="27"/>
      <c r="C83" s="8" t="s">
        <v>118</v>
      </c>
      <c r="D83" s="13">
        <v>0</v>
      </c>
      <c r="E83" s="29"/>
      <c r="F83" s="29"/>
    </row>
    <row r="84" spans="1:6" ht="15.5">
      <c r="A84" s="20"/>
      <c r="B84" s="27" t="s">
        <v>119</v>
      </c>
      <c r="C84" s="8" t="s">
        <v>120</v>
      </c>
      <c r="D84" s="13">
        <v>0.25</v>
      </c>
      <c r="E84" s="29">
        <v>1</v>
      </c>
      <c r="F84" s="29">
        <f>IF(E84=2,D84,IF(E84=1,D85,IF(E84=0,D86,"0")))</f>
        <v>0.125</v>
      </c>
    </row>
    <row r="85" spans="1:6" ht="15.5">
      <c r="A85" s="20"/>
      <c r="B85" s="27"/>
      <c r="C85" s="8" t="s">
        <v>121</v>
      </c>
      <c r="D85" s="13">
        <v>0.125</v>
      </c>
      <c r="E85" s="29"/>
      <c r="F85" s="29"/>
    </row>
    <row r="86" spans="1:6" ht="15.5">
      <c r="A86" s="20"/>
      <c r="B86" s="27"/>
      <c r="C86" s="8" t="s">
        <v>122</v>
      </c>
      <c r="D86" s="13">
        <v>0</v>
      </c>
      <c r="E86" s="29"/>
      <c r="F86" s="29"/>
    </row>
    <row r="87" spans="1:6" ht="15.5">
      <c r="A87" s="20"/>
      <c r="B87" s="27" t="s">
        <v>123</v>
      </c>
      <c r="C87" s="8" t="s">
        <v>124</v>
      </c>
      <c r="D87" s="13">
        <v>0.25</v>
      </c>
      <c r="E87" s="29">
        <v>2</v>
      </c>
      <c r="F87" s="29">
        <f t="shared" ref="F87" si="9">IF(E87=2,D87,IF(E87=1,D88,IF(E87=0,D89,"0")))</f>
        <v>0.25</v>
      </c>
    </row>
    <row r="88" spans="1:6" ht="15.5">
      <c r="A88" s="20"/>
      <c r="B88" s="27"/>
      <c r="C88" s="8" t="s">
        <v>125</v>
      </c>
      <c r="D88" s="13">
        <v>0.125</v>
      </c>
      <c r="E88" s="29"/>
      <c r="F88" s="29"/>
    </row>
    <row r="89" spans="1:6" ht="15.5">
      <c r="A89" s="20"/>
      <c r="B89" s="27"/>
      <c r="C89" s="8" t="s">
        <v>126</v>
      </c>
      <c r="D89" s="13">
        <v>0</v>
      </c>
      <c r="E89" s="29"/>
      <c r="F89" s="29"/>
    </row>
    <row r="90" spans="1:6" ht="25" customHeight="1">
      <c r="A90" s="32" t="s">
        <v>127</v>
      </c>
      <c r="B90" s="33"/>
      <c r="C90" s="33"/>
      <c r="D90" s="33"/>
      <c r="E90" s="33"/>
      <c r="F90" s="34"/>
    </row>
    <row r="91" spans="1:6" ht="15.5">
      <c r="A91" s="22" t="s">
        <v>128</v>
      </c>
      <c r="B91" s="27" t="s">
        <v>129</v>
      </c>
      <c r="C91" s="8" t="s">
        <v>130</v>
      </c>
      <c r="D91" s="13">
        <v>3</v>
      </c>
      <c r="E91" s="29">
        <v>2</v>
      </c>
      <c r="F91" s="29">
        <f>IF(E91=2,D91,IF(E91=1,D92,IF(E91=0,D93,"0")))</f>
        <v>3</v>
      </c>
    </row>
    <row r="92" spans="1:6" ht="15.5">
      <c r="A92" s="22"/>
      <c r="B92" s="27"/>
      <c r="C92" s="8" t="s">
        <v>131</v>
      </c>
      <c r="D92" s="13">
        <v>1.5</v>
      </c>
      <c r="E92" s="29"/>
      <c r="F92" s="29"/>
    </row>
    <row r="93" spans="1:6" ht="31" customHeight="1">
      <c r="A93" s="22"/>
      <c r="B93" s="27"/>
      <c r="C93" s="9" t="s">
        <v>132</v>
      </c>
      <c r="D93" s="13">
        <v>0</v>
      </c>
      <c r="E93" s="29"/>
      <c r="F93" s="29"/>
    </row>
    <row r="94" spans="1:6" ht="15.5">
      <c r="A94" s="22"/>
      <c r="B94" s="27" t="s">
        <v>133</v>
      </c>
      <c r="C94" s="8" t="s">
        <v>134</v>
      </c>
      <c r="D94" s="13">
        <v>2.1</v>
      </c>
      <c r="E94" s="29">
        <v>1</v>
      </c>
      <c r="F94" s="29">
        <f t="shared" ref="F94" si="10">IF(E94=2,D94,IF(E94=1,D95,IF(E94=0,D96,"0")))</f>
        <v>1.05</v>
      </c>
    </row>
    <row r="95" spans="1:6" ht="15.5">
      <c r="A95" s="22"/>
      <c r="B95" s="27"/>
      <c r="C95" s="8" t="s">
        <v>135</v>
      </c>
      <c r="D95" s="13">
        <v>1.05</v>
      </c>
      <c r="E95" s="29"/>
      <c r="F95" s="29"/>
    </row>
    <row r="96" spans="1:6" ht="15.5">
      <c r="A96" s="22"/>
      <c r="B96" s="27"/>
      <c r="C96" s="8" t="s">
        <v>136</v>
      </c>
      <c r="D96" s="13">
        <v>0</v>
      </c>
      <c r="E96" s="29"/>
      <c r="F96" s="29"/>
    </row>
    <row r="97" spans="1:6" ht="15.5">
      <c r="A97" s="22"/>
      <c r="B97" s="27" t="s">
        <v>137</v>
      </c>
      <c r="C97" s="8" t="s">
        <v>138</v>
      </c>
      <c r="D97" s="13">
        <v>1.5</v>
      </c>
      <c r="E97" s="29">
        <v>2</v>
      </c>
      <c r="F97" s="29">
        <f t="shared" ref="F97" si="11">IF(E97=2,D97,IF(E97=1,D98,IF(E97=0,D99,"0")))</f>
        <v>1.5</v>
      </c>
    </row>
    <row r="98" spans="1:6" ht="15.5">
      <c r="A98" s="22"/>
      <c r="B98" s="27"/>
      <c r="C98" s="8" t="s">
        <v>139</v>
      </c>
      <c r="D98" s="13">
        <v>0.75</v>
      </c>
      <c r="E98" s="29"/>
      <c r="F98" s="29"/>
    </row>
    <row r="99" spans="1:6" ht="15.5">
      <c r="A99" s="22"/>
      <c r="B99" s="27"/>
      <c r="C99" s="8" t="s">
        <v>140</v>
      </c>
      <c r="D99" s="13">
        <v>0</v>
      </c>
      <c r="E99" s="29"/>
      <c r="F99" s="29"/>
    </row>
    <row r="100" spans="1:6" ht="15.5">
      <c r="A100" s="22"/>
      <c r="B100" s="27" t="s">
        <v>141</v>
      </c>
      <c r="C100" s="8" t="s">
        <v>142</v>
      </c>
      <c r="D100" s="13">
        <v>0.9</v>
      </c>
      <c r="E100" s="29">
        <v>2</v>
      </c>
      <c r="F100" s="29">
        <f t="shared" ref="F100" si="12">IF(E100=2,D100,IF(E100=1,D101,IF(E100=0,D102,"0")))</f>
        <v>0.9</v>
      </c>
    </row>
    <row r="101" spans="1:6" ht="15.5">
      <c r="A101" s="22"/>
      <c r="B101" s="27"/>
      <c r="C101" s="8" t="s">
        <v>143</v>
      </c>
      <c r="D101" s="13">
        <v>0.45</v>
      </c>
      <c r="E101" s="29"/>
      <c r="F101" s="29"/>
    </row>
    <row r="102" spans="1:6" ht="15.5">
      <c r="A102" s="22"/>
      <c r="B102" s="27"/>
      <c r="C102" s="8" t="s">
        <v>144</v>
      </c>
      <c r="D102" s="13">
        <v>0</v>
      </c>
      <c r="E102" s="29"/>
      <c r="F102" s="29"/>
    </row>
    <row r="103" spans="1:6" ht="15.5" customHeight="1">
      <c r="A103" s="22" t="s">
        <v>145</v>
      </c>
      <c r="B103" s="27" t="s">
        <v>146</v>
      </c>
      <c r="C103" s="8" t="s">
        <v>147</v>
      </c>
      <c r="D103" s="13">
        <v>2.7</v>
      </c>
      <c r="E103" s="29">
        <v>2</v>
      </c>
      <c r="F103" s="29">
        <f>IF(E103=2,D103,IF(E103=1,D104,IF(E103=0,D105,"0")))</f>
        <v>2.7</v>
      </c>
    </row>
    <row r="104" spans="1:6" ht="15.5">
      <c r="A104" s="22"/>
      <c r="B104" s="27"/>
      <c r="C104" s="8" t="s">
        <v>148</v>
      </c>
      <c r="D104" s="13">
        <v>1.35</v>
      </c>
      <c r="E104" s="29"/>
      <c r="F104" s="29"/>
    </row>
    <row r="105" spans="1:6" ht="15.5">
      <c r="A105" s="22"/>
      <c r="B105" s="27"/>
      <c r="C105" s="8" t="s">
        <v>149</v>
      </c>
      <c r="D105" s="13">
        <v>0</v>
      </c>
      <c r="E105" s="29"/>
      <c r="F105" s="29"/>
    </row>
    <row r="106" spans="1:6" ht="21.5" customHeight="1">
      <c r="A106" s="22"/>
      <c r="B106" s="27" t="s">
        <v>150</v>
      </c>
      <c r="C106" s="8" t="s">
        <v>151</v>
      </c>
      <c r="D106" s="13">
        <v>1.5</v>
      </c>
      <c r="E106" s="29">
        <v>1</v>
      </c>
      <c r="F106" s="29">
        <f>IF(E106=1,D106,IF(E106=0,D107,"0"))</f>
        <v>1.5</v>
      </c>
    </row>
    <row r="107" spans="1:6" ht="19.5" customHeight="1">
      <c r="A107" s="22"/>
      <c r="B107" s="27"/>
      <c r="C107" s="8" t="s">
        <v>152</v>
      </c>
      <c r="D107" s="13">
        <v>0</v>
      </c>
      <c r="E107" s="29"/>
      <c r="F107" s="29"/>
    </row>
    <row r="108" spans="1:6" ht="15.5">
      <c r="A108" s="22"/>
      <c r="B108" s="27" t="s">
        <v>153</v>
      </c>
      <c r="C108" s="11" t="s">
        <v>154</v>
      </c>
      <c r="D108" s="13">
        <v>3.6</v>
      </c>
      <c r="E108" s="29">
        <v>2</v>
      </c>
      <c r="F108" s="29">
        <f>IF(E108=2,D108,IF(E108=1,D109,IF(E108=0,D110,"0")))</f>
        <v>3.6</v>
      </c>
    </row>
    <row r="109" spans="1:6" ht="15.5">
      <c r="A109" s="22"/>
      <c r="B109" s="27"/>
      <c r="C109" s="11" t="s">
        <v>155</v>
      </c>
      <c r="D109" s="13">
        <v>1.8</v>
      </c>
      <c r="E109" s="29"/>
      <c r="F109" s="29"/>
    </row>
    <row r="110" spans="1:6" ht="15.5">
      <c r="A110" s="22"/>
      <c r="B110" s="27"/>
      <c r="C110" s="11" t="s">
        <v>156</v>
      </c>
      <c r="D110" s="13">
        <v>0</v>
      </c>
      <c r="E110" s="29"/>
      <c r="F110" s="29"/>
    </row>
    <row r="111" spans="1:6" ht="15.5">
      <c r="A111" s="22"/>
      <c r="B111" s="27" t="s">
        <v>157</v>
      </c>
      <c r="C111" s="8" t="s">
        <v>45</v>
      </c>
      <c r="D111" s="13">
        <v>0.9</v>
      </c>
      <c r="E111" s="29">
        <v>2</v>
      </c>
      <c r="F111" s="29">
        <f>IF(E111=2,D111,IF(E111=1,D112,IF(E111=0,D113,"0")))</f>
        <v>0.9</v>
      </c>
    </row>
    <row r="112" spans="1:6" ht="15.5">
      <c r="A112" s="22"/>
      <c r="B112" s="27"/>
      <c r="C112" s="8" t="s">
        <v>46</v>
      </c>
      <c r="D112" s="13">
        <v>0.45</v>
      </c>
      <c r="E112" s="29"/>
      <c r="F112" s="29"/>
    </row>
    <row r="113" spans="1:6" ht="15.5">
      <c r="A113" s="22"/>
      <c r="B113" s="27"/>
      <c r="C113" s="8" t="s">
        <v>47</v>
      </c>
      <c r="D113" s="13">
        <v>0</v>
      </c>
      <c r="E113" s="29"/>
      <c r="F113" s="29"/>
    </row>
    <row r="114" spans="1:6" ht="16.5" customHeight="1">
      <c r="A114" s="22"/>
      <c r="B114" s="27" t="s">
        <v>158</v>
      </c>
      <c r="C114" s="8" t="s">
        <v>159</v>
      </c>
      <c r="D114" s="13">
        <v>0.3</v>
      </c>
      <c r="E114" s="29">
        <v>1</v>
      </c>
      <c r="F114" s="29">
        <f>IF(E114=1,D114,IF(E114=0,D115,"0"))</f>
        <v>0.3</v>
      </c>
    </row>
    <row r="115" spans="1:6" ht="15.5">
      <c r="A115" s="22"/>
      <c r="B115" s="27"/>
      <c r="C115" s="8" t="s">
        <v>160</v>
      </c>
      <c r="D115" s="13">
        <v>0</v>
      </c>
      <c r="E115" s="29"/>
      <c r="F115" s="29"/>
    </row>
    <row r="116" spans="1:6" ht="12.5" customHeight="1">
      <c r="A116" s="23" t="s">
        <v>161</v>
      </c>
      <c r="B116" s="27" t="s">
        <v>162</v>
      </c>
      <c r="C116" s="8" t="s">
        <v>163</v>
      </c>
      <c r="D116" s="13">
        <v>2.4</v>
      </c>
      <c r="E116" s="29">
        <v>1</v>
      </c>
      <c r="F116" s="29">
        <f>IF(E116=2,D116,IF(E116=1,D117,IF(E116=0,D118,"0")))</f>
        <v>1.2</v>
      </c>
    </row>
    <row r="117" spans="1:6" ht="14" customHeight="1">
      <c r="A117" s="23"/>
      <c r="B117" s="27"/>
      <c r="C117" s="8" t="s">
        <v>164</v>
      </c>
      <c r="D117" s="13">
        <v>1.2</v>
      </c>
      <c r="E117" s="29"/>
      <c r="F117" s="29"/>
    </row>
    <row r="118" spans="1:6" ht="19" customHeight="1">
      <c r="A118" s="23"/>
      <c r="B118" s="27"/>
      <c r="C118" s="8" t="s">
        <v>165</v>
      </c>
      <c r="D118" s="13">
        <v>0</v>
      </c>
      <c r="E118" s="29"/>
      <c r="F118" s="29"/>
    </row>
    <row r="119" spans="1:6" ht="16.5" customHeight="1">
      <c r="A119" s="23"/>
      <c r="B119" s="27" t="s">
        <v>166</v>
      </c>
      <c r="C119" s="8" t="s">
        <v>167</v>
      </c>
      <c r="D119" s="13">
        <v>1.8</v>
      </c>
      <c r="E119" s="29">
        <v>2</v>
      </c>
      <c r="F119" s="29">
        <f t="shared" ref="F119" si="13">IF(E119=2,D119,IF(E119=1,D120,IF(E119=0,D121,"0")))</f>
        <v>1.8</v>
      </c>
    </row>
    <row r="120" spans="1:6" ht="15.5">
      <c r="A120" s="23"/>
      <c r="B120" s="27"/>
      <c r="C120" s="8" t="s">
        <v>168</v>
      </c>
      <c r="D120" s="13">
        <v>0.9</v>
      </c>
      <c r="E120" s="29"/>
      <c r="F120" s="29"/>
    </row>
    <row r="121" spans="1:6" ht="15.5">
      <c r="A121" s="23"/>
      <c r="B121" s="27"/>
      <c r="C121" s="8" t="s">
        <v>169</v>
      </c>
      <c r="D121" s="13">
        <v>0</v>
      </c>
      <c r="E121" s="29"/>
      <c r="F121" s="29"/>
    </row>
    <row r="122" spans="1:6" ht="15.5">
      <c r="A122" s="23"/>
      <c r="B122" s="27" t="s">
        <v>170</v>
      </c>
      <c r="C122" s="8" t="s">
        <v>171</v>
      </c>
      <c r="D122" s="13">
        <v>1.2</v>
      </c>
      <c r="E122" s="29">
        <v>2</v>
      </c>
      <c r="F122" s="29">
        <f t="shared" ref="F122" si="14">IF(E122=2,D122,IF(E122=1,D123,IF(E122=0,D124,"0")))</f>
        <v>1.2</v>
      </c>
    </row>
    <row r="123" spans="1:6" ht="15.5">
      <c r="A123" s="23"/>
      <c r="B123" s="27"/>
      <c r="C123" s="8" t="s">
        <v>172</v>
      </c>
      <c r="D123" s="13">
        <v>0.6</v>
      </c>
      <c r="E123" s="29"/>
      <c r="F123" s="29"/>
    </row>
    <row r="124" spans="1:6" ht="25" customHeight="1">
      <c r="A124" s="23"/>
      <c r="B124" s="27"/>
      <c r="C124" s="11" t="s">
        <v>173</v>
      </c>
      <c r="D124" s="13">
        <v>0</v>
      </c>
      <c r="E124" s="29"/>
      <c r="F124" s="29"/>
    </row>
    <row r="125" spans="1:6" ht="15.5">
      <c r="A125" s="23"/>
      <c r="B125" s="27" t="s">
        <v>174</v>
      </c>
      <c r="C125" s="8" t="s">
        <v>175</v>
      </c>
      <c r="D125" s="13">
        <v>0.6</v>
      </c>
      <c r="E125" s="29">
        <v>2</v>
      </c>
      <c r="F125" s="29">
        <f t="shared" ref="F125" si="15">IF(E125=2,D125,IF(E125=1,D126,IF(E125=0,D127,"0")))</f>
        <v>0.6</v>
      </c>
    </row>
    <row r="126" spans="1:6" ht="15.5">
      <c r="A126" s="23"/>
      <c r="B126" s="27"/>
      <c r="C126" s="8" t="s">
        <v>176</v>
      </c>
      <c r="D126" s="13">
        <v>0.3</v>
      </c>
      <c r="E126" s="29"/>
      <c r="F126" s="29"/>
    </row>
    <row r="127" spans="1:6" ht="15.5">
      <c r="A127" s="23"/>
      <c r="B127" s="27"/>
      <c r="C127" s="8" t="s">
        <v>177</v>
      </c>
      <c r="D127" s="13">
        <v>0</v>
      </c>
      <c r="E127" s="29"/>
      <c r="F127" s="29"/>
    </row>
    <row r="128" spans="1:6" ht="14" customHeight="1">
      <c r="A128" s="23" t="s">
        <v>178</v>
      </c>
      <c r="B128" s="28" t="s">
        <v>179</v>
      </c>
      <c r="C128" s="8" t="s">
        <v>180</v>
      </c>
      <c r="D128" s="13">
        <v>1.8</v>
      </c>
      <c r="E128" s="29">
        <v>1</v>
      </c>
      <c r="F128" s="29">
        <f>IF(E128=2,D128,IF(E128=1,D129,IF(E128=0,D130,"0")))</f>
        <v>0.9</v>
      </c>
    </row>
    <row r="129" spans="1:6" ht="14" customHeight="1">
      <c r="A129" s="23"/>
      <c r="B129" s="28"/>
      <c r="C129" s="8" t="s">
        <v>181</v>
      </c>
      <c r="D129" s="13">
        <v>0.9</v>
      </c>
      <c r="E129" s="29"/>
      <c r="F129" s="29"/>
    </row>
    <row r="130" spans="1:6" ht="14" customHeight="1">
      <c r="A130" s="23"/>
      <c r="B130" s="28"/>
      <c r="C130" s="8" t="s">
        <v>182</v>
      </c>
      <c r="D130" s="13">
        <v>0</v>
      </c>
      <c r="E130" s="29"/>
      <c r="F130" s="29"/>
    </row>
    <row r="131" spans="1:6" ht="15.5" customHeight="1">
      <c r="A131" s="23"/>
      <c r="B131" s="27" t="s">
        <v>183</v>
      </c>
      <c r="C131" s="8" t="s">
        <v>184</v>
      </c>
      <c r="D131" s="13">
        <v>1.5</v>
      </c>
      <c r="E131" s="29">
        <v>2</v>
      </c>
      <c r="F131" s="29">
        <f t="shared" ref="F131" si="16">IF(E131=2,D131,IF(E131=1,D132,IF(E131=0,D133,"0")))</f>
        <v>1.5</v>
      </c>
    </row>
    <row r="132" spans="1:6" ht="14" customHeight="1">
      <c r="A132" s="23"/>
      <c r="B132" s="27"/>
      <c r="C132" s="8" t="s">
        <v>185</v>
      </c>
      <c r="D132" s="13">
        <v>0.75</v>
      </c>
      <c r="E132" s="29"/>
      <c r="F132" s="29"/>
    </row>
    <row r="133" spans="1:6" ht="15.5">
      <c r="A133" s="23"/>
      <c r="B133" s="27"/>
      <c r="C133" s="8" t="s">
        <v>186</v>
      </c>
      <c r="D133" s="13">
        <v>0</v>
      </c>
      <c r="E133" s="29"/>
      <c r="F133" s="29"/>
    </row>
    <row r="134" spans="1:6" ht="15" customHeight="1">
      <c r="A134" s="23"/>
      <c r="B134" s="27" t="s">
        <v>187</v>
      </c>
      <c r="C134" s="8" t="s">
        <v>188</v>
      </c>
      <c r="D134" s="13">
        <v>1.2</v>
      </c>
      <c r="E134" s="29">
        <v>2</v>
      </c>
      <c r="F134" s="29">
        <f>IF(E134=2,D134,IF(E134=1,D135,IF(E134=0,D136,"0")))</f>
        <v>1.2</v>
      </c>
    </row>
    <row r="135" spans="1:6" ht="15.5">
      <c r="A135" s="23"/>
      <c r="B135" s="27"/>
      <c r="C135" s="8" t="s">
        <v>189</v>
      </c>
      <c r="D135" s="13">
        <v>0.6</v>
      </c>
      <c r="E135" s="29"/>
      <c r="F135" s="29"/>
    </row>
    <row r="136" spans="1:6" ht="15.5">
      <c r="A136" s="23"/>
      <c r="B136" s="27"/>
      <c r="C136" s="8" t="s">
        <v>190</v>
      </c>
      <c r="D136" s="13">
        <v>0</v>
      </c>
      <c r="E136" s="29"/>
      <c r="F136" s="29"/>
    </row>
    <row r="137" spans="1:6" ht="15.5">
      <c r="A137" s="23"/>
      <c r="B137" s="27" t="s">
        <v>191</v>
      </c>
      <c r="C137" s="8" t="s">
        <v>192</v>
      </c>
      <c r="D137" s="13">
        <v>0.6</v>
      </c>
      <c r="E137" s="29">
        <v>1</v>
      </c>
      <c r="F137" s="29">
        <f t="shared" ref="F137" si="17">IF(E137=2,D137,IF(E137=1,D138,IF(E137=0,D139,"0")))</f>
        <v>0.3</v>
      </c>
    </row>
    <row r="138" spans="1:6" ht="15.5">
      <c r="A138" s="23"/>
      <c r="B138" s="27"/>
      <c r="C138" s="8" t="s">
        <v>193</v>
      </c>
      <c r="D138" s="13">
        <v>0.3</v>
      </c>
      <c r="E138" s="29"/>
      <c r="F138" s="29"/>
    </row>
    <row r="139" spans="1:6" ht="15.5">
      <c r="A139" s="23"/>
      <c r="B139" s="27"/>
      <c r="C139" s="8" t="s">
        <v>194</v>
      </c>
      <c r="D139" s="13">
        <v>0</v>
      </c>
      <c r="E139" s="29"/>
      <c r="F139" s="29"/>
    </row>
    <row r="140" spans="1:6" ht="15.5">
      <c r="A140" s="23"/>
      <c r="B140" s="27" t="s">
        <v>195</v>
      </c>
      <c r="C140" s="8" t="s">
        <v>196</v>
      </c>
      <c r="D140" s="13">
        <v>0.3</v>
      </c>
      <c r="E140" s="29">
        <v>2</v>
      </c>
      <c r="F140" s="29">
        <f t="shared" ref="F140" si="18">IF(E140=2,D140,IF(E140=1,D141,IF(E140=0,D142,"0")))</f>
        <v>0.3</v>
      </c>
    </row>
    <row r="141" spans="1:6" ht="15.5">
      <c r="A141" s="23"/>
      <c r="B141" s="27"/>
      <c r="C141" s="8" t="s">
        <v>197</v>
      </c>
      <c r="D141" s="13">
        <v>0.15</v>
      </c>
      <c r="E141" s="29"/>
      <c r="F141" s="29"/>
    </row>
    <row r="142" spans="1:6" ht="15.5">
      <c r="A142" s="23"/>
      <c r="B142" s="27"/>
      <c r="C142" s="8" t="s">
        <v>198</v>
      </c>
      <c r="D142" s="13">
        <v>0</v>
      </c>
      <c r="E142" s="29"/>
      <c r="F142" s="29"/>
    </row>
    <row r="143" spans="1:6" ht="14" customHeight="1">
      <c r="A143" s="23" t="s">
        <v>199</v>
      </c>
      <c r="B143" s="27" t="s">
        <v>200</v>
      </c>
      <c r="C143" s="8" t="s">
        <v>201</v>
      </c>
      <c r="D143" s="13">
        <v>0.9</v>
      </c>
      <c r="E143" s="29">
        <v>1</v>
      </c>
      <c r="F143" s="29">
        <f t="shared" ref="F143" si="19">IF(E143=2,D143,IF(E143=1,D144,IF(E143=0,D145,"0")))</f>
        <v>0.45</v>
      </c>
    </row>
    <row r="144" spans="1:6" ht="14" customHeight="1">
      <c r="A144" s="23"/>
      <c r="B144" s="27"/>
      <c r="C144" s="8" t="s">
        <v>202</v>
      </c>
      <c r="D144" s="13">
        <v>0.45</v>
      </c>
      <c r="E144" s="29"/>
      <c r="F144" s="29"/>
    </row>
    <row r="145" spans="1:6" ht="14" customHeight="1">
      <c r="A145" s="23"/>
      <c r="B145" s="27"/>
      <c r="C145" s="8" t="s">
        <v>203</v>
      </c>
      <c r="D145" s="13">
        <v>0</v>
      </c>
      <c r="E145" s="29"/>
      <c r="F145" s="29"/>
    </row>
    <row r="146" spans="1:6" ht="14" customHeight="1">
      <c r="A146" s="23"/>
      <c r="B146" s="27" t="s">
        <v>204</v>
      </c>
      <c r="C146" s="8" t="s">
        <v>205</v>
      </c>
      <c r="D146" s="13">
        <v>0.75</v>
      </c>
      <c r="E146" s="29">
        <v>1</v>
      </c>
      <c r="F146" s="29">
        <f>IF(E146=2,D146,IF(E146=1,D147,IF(E146=0,D148,"0")))</f>
        <v>0.375</v>
      </c>
    </row>
    <row r="147" spans="1:6" ht="14" customHeight="1">
      <c r="A147" s="23"/>
      <c r="B147" s="27"/>
      <c r="C147" s="8" t="s">
        <v>206</v>
      </c>
      <c r="D147" s="13">
        <v>0.375</v>
      </c>
      <c r="E147" s="29"/>
      <c r="F147" s="29"/>
    </row>
    <row r="148" spans="1:6" ht="15.5">
      <c r="A148" s="23"/>
      <c r="B148" s="27"/>
      <c r="C148" s="8" t="s">
        <v>207</v>
      </c>
      <c r="D148" s="13">
        <v>0</v>
      </c>
      <c r="E148" s="29"/>
      <c r="F148" s="29"/>
    </row>
    <row r="149" spans="1:6" ht="26.5" customHeight="1">
      <c r="A149" s="23"/>
      <c r="B149" s="27" t="s">
        <v>208</v>
      </c>
      <c r="C149" s="11" t="s">
        <v>209</v>
      </c>
      <c r="D149" s="13">
        <v>0.6</v>
      </c>
      <c r="E149" s="29">
        <v>2</v>
      </c>
      <c r="F149" s="29">
        <f t="shared" ref="F149" si="20">IF(E149=2,D149,IF(E149=1,D150,IF(E149=0,D151,"0")))</f>
        <v>0.6</v>
      </c>
    </row>
    <row r="150" spans="1:6" ht="25" customHeight="1">
      <c r="A150" s="23"/>
      <c r="B150" s="27"/>
      <c r="C150" s="12" t="s">
        <v>210</v>
      </c>
      <c r="D150" s="13">
        <v>0.3</v>
      </c>
      <c r="E150" s="29"/>
      <c r="F150" s="29"/>
    </row>
    <row r="151" spans="1:6" ht="26" customHeight="1">
      <c r="A151" s="23"/>
      <c r="B151" s="27"/>
      <c r="C151" s="11" t="s">
        <v>211</v>
      </c>
      <c r="D151" s="13">
        <v>0</v>
      </c>
      <c r="E151" s="29"/>
      <c r="F151" s="29"/>
    </row>
    <row r="152" spans="1:6" ht="15.5">
      <c r="A152" s="23"/>
      <c r="B152" s="27" t="s">
        <v>212</v>
      </c>
      <c r="C152" s="8" t="s">
        <v>213</v>
      </c>
      <c r="D152" s="13">
        <v>0.45</v>
      </c>
      <c r="E152" s="29">
        <v>1</v>
      </c>
      <c r="F152" s="29">
        <f t="shared" ref="F152" si="21">IF(E152=2,D152,IF(E152=1,D153,IF(E152=0,D154,"0")))</f>
        <v>0.22500000000000001</v>
      </c>
    </row>
    <row r="153" spans="1:6" ht="15.5">
      <c r="A153" s="23"/>
      <c r="B153" s="27"/>
      <c r="C153" s="8" t="s">
        <v>214</v>
      </c>
      <c r="D153" s="13">
        <v>0.22500000000000001</v>
      </c>
      <c r="E153" s="29"/>
      <c r="F153" s="29"/>
    </row>
    <row r="154" spans="1:6" ht="15.5">
      <c r="A154" s="23"/>
      <c r="B154" s="27"/>
      <c r="C154" s="8" t="s">
        <v>215</v>
      </c>
      <c r="D154" s="13">
        <v>0</v>
      </c>
      <c r="E154" s="29"/>
      <c r="F154" s="29"/>
    </row>
    <row r="155" spans="1:6" ht="20" customHeight="1">
      <c r="A155" s="23"/>
      <c r="B155" s="27" t="s">
        <v>216</v>
      </c>
      <c r="C155" s="8" t="s">
        <v>217</v>
      </c>
      <c r="D155" s="13">
        <v>0.3</v>
      </c>
      <c r="E155" s="29">
        <v>1</v>
      </c>
      <c r="F155" s="29">
        <f>IF(E155=2,D155,IF(E155=1,D156,IF(E155=0,D157,"0")))</f>
        <v>0.15</v>
      </c>
    </row>
    <row r="156" spans="1:6" ht="16.5" customHeight="1">
      <c r="A156" s="23"/>
      <c r="B156" s="27"/>
      <c r="C156" s="8" t="s">
        <v>218</v>
      </c>
      <c r="D156" s="13">
        <v>0.15</v>
      </c>
      <c r="E156" s="29"/>
      <c r="F156" s="29"/>
    </row>
    <row r="157" spans="1:6" ht="16.5" customHeight="1">
      <c r="A157" s="23"/>
      <c r="B157" s="27"/>
      <c r="C157" s="8" t="s">
        <v>219</v>
      </c>
      <c r="D157" s="13">
        <v>0</v>
      </c>
      <c r="E157" s="29"/>
      <c r="F157" s="29"/>
    </row>
    <row r="158" spans="1:6" ht="14" customHeight="1">
      <c r="A158" s="23" t="s">
        <v>220</v>
      </c>
      <c r="B158" s="27" t="s">
        <v>221</v>
      </c>
      <c r="C158" s="8" t="s">
        <v>222</v>
      </c>
      <c r="D158" s="13">
        <v>0.6</v>
      </c>
      <c r="E158" s="29">
        <v>2</v>
      </c>
      <c r="F158" s="29">
        <f t="shared" ref="F158" si="22">IF(E158=2,D158,IF(E158=1,D159,IF(E158=0,D160,"0")))</f>
        <v>0.6</v>
      </c>
    </row>
    <row r="159" spans="1:6" ht="14" customHeight="1">
      <c r="A159" s="23"/>
      <c r="B159" s="27"/>
      <c r="C159" s="8" t="s">
        <v>223</v>
      </c>
      <c r="D159" s="13">
        <v>0.3</v>
      </c>
      <c r="E159" s="29"/>
      <c r="F159" s="29"/>
    </row>
    <row r="160" spans="1:6" ht="14" customHeight="1">
      <c r="A160" s="23"/>
      <c r="B160" s="27"/>
      <c r="C160" s="8" t="s">
        <v>224</v>
      </c>
      <c r="D160" s="13">
        <v>0</v>
      </c>
      <c r="E160" s="29"/>
      <c r="F160" s="29"/>
    </row>
    <row r="161" spans="1:6" ht="14" customHeight="1">
      <c r="A161" s="23"/>
      <c r="B161" s="27" t="s">
        <v>225</v>
      </c>
      <c r="C161" s="8" t="s">
        <v>226</v>
      </c>
      <c r="D161" s="13">
        <v>0.3</v>
      </c>
      <c r="E161" s="29">
        <v>2</v>
      </c>
      <c r="F161" s="29">
        <f t="shared" ref="F161" si="23">IF(E161=2,D161,IF(E161=1,D162,IF(E161=0,D163,"0")))</f>
        <v>0.3</v>
      </c>
    </row>
    <row r="162" spans="1:6" ht="14" customHeight="1">
      <c r="A162" s="23"/>
      <c r="B162" s="27"/>
      <c r="C162" s="8" t="s">
        <v>227</v>
      </c>
      <c r="D162" s="13">
        <v>0.15</v>
      </c>
      <c r="E162" s="29"/>
      <c r="F162" s="29"/>
    </row>
    <row r="163" spans="1:6" ht="15.5">
      <c r="A163" s="23"/>
      <c r="B163" s="27"/>
      <c r="C163" s="8" t="s">
        <v>228</v>
      </c>
      <c r="D163" s="13">
        <v>0</v>
      </c>
      <c r="E163" s="29"/>
      <c r="F163" s="29"/>
    </row>
    <row r="164" spans="1:6" ht="15.5">
      <c r="A164" s="23"/>
      <c r="B164" s="27" t="s">
        <v>229</v>
      </c>
      <c r="C164" s="8" t="s">
        <v>230</v>
      </c>
      <c r="D164" s="13">
        <v>0.3</v>
      </c>
      <c r="E164" s="29">
        <v>1</v>
      </c>
      <c r="F164" s="29">
        <f>IF(E164=2,D164,IF(E164=1,D165,IF(E164=0,D166,"0")))</f>
        <v>0.15</v>
      </c>
    </row>
    <row r="165" spans="1:6" ht="15.5">
      <c r="A165" s="23"/>
      <c r="B165" s="27"/>
      <c r="C165" s="8" t="s">
        <v>231</v>
      </c>
      <c r="D165" s="13">
        <v>0.15</v>
      </c>
      <c r="E165" s="29"/>
      <c r="F165" s="29"/>
    </row>
    <row r="166" spans="1:6" ht="15.5">
      <c r="A166" s="23"/>
      <c r="B166" s="27"/>
      <c r="C166" s="8" t="s">
        <v>232</v>
      </c>
      <c r="D166" s="13">
        <v>0</v>
      </c>
      <c r="E166" s="29"/>
      <c r="F166" s="29"/>
    </row>
    <row r="167" spans="1:6" ht="14" customHeight="1">
      <c r="A167" s="23"/>
      <c r="B167" s="27" t="s">
        <v>233</v>
      </c>
      <c r="C167" s="8" t="s">
        <v>234</v>
      </c>
      <c r="D167" s="13">
        <v>0.15</v>
      </c>
      <c r="E167" s="29">
        <v>2</v>
      </c>
      <c r="F167" s="29">
        <f t="shared" ref="F167" si="24">IF(E167=2,D167,IF(E167=1,D168,IF(E167=0,D169,"0")))</f>
        <v>0.15</v>
      </c>
    </row>
    <row r="168" spans="1:6" ht="15.5">
      <c r="A168" s="23"/>
      <c r="B168" s="27"/>
      <c r="C168" s="8" t="s">
        <v>235</v>
      </c>
      <c r="D168" s="13">
        <v>7.4999999999999997E-2</v>
      </c>
      <c r="E168" s="29"/>
      <c r="F168" s="29"/>
    </row>
    <row r="169" spans="1:6" ht="15.5">
      <c r="A169" s="23"/>
      <c r="B169" s="27"/>
      <c r="C169" s="8" t="s">
        <v>236</v>
      </c>
      <c r="D169" s="13">
        <v>0</v>
      </c>
      <c r="E169" s="29"/>
      <c r="F169" s="29"/>
    </row>
    <row r="170" spans="1:6" ht="15.5">
      <c r="A170" s="23"/>
      <c r="B170" s="26" t="s">
        <v>237</v>
      </c>
      <c r="C170" s="8" t="s">
        <v>238</v>
      </c>
      <c r="D170" s="13">
        <v>0.15</v>
      </c>
      <c r="E170" s="29">
        <v>2</v>
      </c>
      <c r="F170" s="29">
        <f t="shared" ref="F170" si="25">IF(E170=2,D170,IF(E170=1,D171,IF(E170=0,D172,"0")))</f>
        <v>0.15</v>
      </c>
    </row>
    <row r="171" spans="1:6" ht="15.5">
      <c r="A171" s="23"/>
      <c r="B171" s="26"/>
      <c r="C171" s="8" t="s">
        <v>239</v>
      </c>
      <c r="D171" s="13">
        <v>7.4999999999999997E-2</v>
      </c>
      <c r="E171" s="29"/>
      <c r="F171" s="29"/>
    </row>
    <row r="172" spans="1:6" ht="15.5">
      <c r="A172" s="23"/>
      <c r="B172" s="26"/>
      <c r="C172" s="8" t="s">
        <v>240</v>
      </c>
      <c r="D172" s="13">
        <v>0</v>
      </c>
      <c r="E172" s="29"/>
      <c r="F172" s="29"/>
    </row>
    <row r="173" spans="1:6" ht="19" customHeight="1">
      <c r="A173" s="32" t="s">
        <v>241</v>
      </c>
      <c r="B173" s="33"/>
      <c r="C173" s="33"/>
      <c r="D173" s="33"/>
      <c r="E173" s="33"/>
      <c r="F173" s="34"/>
    </row>
    <row r="174" spans="1:6" ht="14" customHeight="1">
      <c r="A174" s="24" t="s">
        <v>242</v>
      </c>
      <c r="B174" s="27" t="s">
        <v>243</v>
      </c>
      <c r="C174" s="8" t="s">
        <v>244</v>
      </c>
      <c r="D174" s="13">
        <v>3</v>
      </c>
      <c r="E174" s="29">
        <v>1</v>
      </c>
      <c r="F174" s="29">
        <f>IF(E174=2,D174,IF(E174=1,D175,IF(E174=0,D176,"0")))</f>
        <v>1.5</v>
      </c>
    </row>
    <row r="175" spans="1:6" ht="14" customHeight="1">
      <c r="A175" s="24"/>
      <c r="B175" s="27"/>
      <c r="C175" s="8" t="s">
        <v>245</v>
      </c>
      <c r="D175" s="13">
        <v>1.5</v>
      </c>
      <c r="E175" s="29"/>
      <c r="F175" s="29"/>
    </row>
    <row r="176" spans="1:6" ht="14" customHeight="1">
      <c r="A176" s="24"/>
      <c r="B176" s="27"/>
      <c r="C176" s="8" t="s">
        <v>246</v>
      </c>
      <c r="D176" s="13">
        <v>0</v>
      </c>
      <c r="E176" s="29"/>
      <c r="F176" s="29"/>
    </row>
    <row r="177" spans="1:6" ht="15.5">
      <c r="A177" s="24"/>
      <c r="B177" s="27" t="s">
        <v>247</v>
      </c>
      <c r="C177" s="8" t="s">
        <v>248</v>
      </c>
      <c r="D177" s="13">
        <v>2</v>
      </c>
      <c r="E177" s="29">
        <v>1</v>
      </c>
      <c r="F177" s="29">
        <f t="shared" ref="F177" si="26">IF(E177=2,D177,IF(E177=1,D178,IF(E177=0,D179,"0")))</f>
        <v>1</v>
      </c>
    </row>
    <row r="178" spans="1:6" ht="15.5">
      <c r="A178" s="24"/>
      <c r="B178" s="27"/>
      <c r="C178" s="8" t="s">
        <v>249</v>
      </c>
      <c r="D178" s="13">
        <v>1</v>
      </c>
      <c r="E178" s="29"/>
      <c r="F178" s="29"/>
    </row>
    <row r="179" spans="1:6" ht="15.5">
      <c r="A179" s="24"/>
      <c r="B179" s="27"/>
      <c r="C179" s="8" t="s">
        <v>250</v>
      </c>
      <c r="D179" s="13">
        <v>0</v>
      </c>
      <c r="E179" s="29"/>
      <c r="F179" s="29"/>
    </row>
    <row r="180" spans="1:6" ht="15.5">
      <c r="A180" s="24"/>
      <c r="B180" s="27" t="s">
        <v>251</v>
      </c>
      <c r="C180" s="8" t="s">
        <v>252</v>
      </c>
      <c r="D180" s="13">
        <v>1</v>
      </c>
      <c r="E180" s="29">
        <v>1</v>
      </c>
      <c r="F180" s="29">
        <f t="shared" ref="F180" si="27">IF(E180=2,D180,IF(E180=1,D181,IF(E180=0,D182,"0")))</f>
        <v>0.5</v>
      </c>
    </row>
    <row r="181" spans="1:6" ht="15.5">
      <c r="A181" s="24"/>
      <c r="B181" s="27"/>
      <c r="C181" s="8" t="s">
        <v>253</v>
      </c>
      <c r="D181" s="13">
        <v>0.5</v>
      </c>
      <c r="E181" s="29"/>
      <c r="F181" s="29"/>
    </row>
    <row r="182" spans="1:6" ht="15.5">
      <c r="A182" s="24"/>
      <c r="B182" s="27"/>
      <c r="C182" s="8" t="s">
        <v>254</v>
      </c>
      <c r="D182" s="13">
        <v>0</v>
      </c>
      <c r="E182" s="29"/>
      <c r="F182" s="29"/>
    </row>
    <row r="183" spans="1:6" ht="14" customHeight="1">
      <c r="A183" s="24" t="s">
        <v>255</v>
      </c>
      <c r="B183" s="27" t="s">
        <v>256</v>
      </c>
      <c r="C183" s="8" t="s">
        <v>257</v>
      </c>
      <c r="D183" s="13">
        <v>2.6</v>
      </c>
      <c r="E183" s="29">
        <v>1</v>
      </c>
      <c r="F183" s="29">
        <f>IF(E183=3,D183,IF(E183=2,D184,IF(E183=1,D185,"0")))</f>
        <v>0.85799999999999998</v>
      </c>
    </row>
    <row r="184" spans="1:6" ht="14" customHeight="1">
      <c r="A184" s="24"/>
      <c r="B184" s="27"/>
      <c r="C184" s="8" t="s">
        <v>258</v>
      </c>
      <c r="D184" s="13">
        <v>1.742</v>
      </c>
      <c r="E184" s="29"/>
      <c r="F184" s="29"/>
    </row>
    <row r="185" spans="1:6" ht="14" customHeight="1">
      <c r="A185" s="24"/>
      <c r="B185" s="27"/>
      <c r="C185" s="8" t="s">
        <v>259</v>
      </c>
      <c r="D185" s="13">
        <v>0.85799999999999998</v>
      </c>
      <c r="E185" s="29"/>
      <c r="F185" s="29"/>
    </row>
    <row r="186" spans="1:6" ht="15.5">
      <c r="A186" s="24"/>
      <c r="B186" s="27" t="s">
        <v>260</v>
      </c>
      <c r="C186" s="8" t="s">
        <v>261</v>
      </c>
      <c r="D186" s="13">
        <v>1.8</v>
      </c>
      <c r="E186" s="29">
        <v>3</v>
      </c>
      <c r="F186" s="29">
        <f>IF(E186=3,D186,IF(E186=2,D187,IF(E186=1,D188,"0")))</f>
        <v>1.8</v>
      </c>
    </row>
    <row r="187" spans="1:6" ht="15.5">
      <c r="A187" s="24"/>
      <c r="B187" s="27"/>
      <c r="C187" s="8" t="s">
        <v>262</v>
      </c>
      <c r="D187" s="13">
        <v>1.206</v>
      </c>
      <c r="E187" s="29"/>
      <c r="F187" s="29"/>
    </row>
    <row r="188" spans="1:6" ht="15.5">
      <c r="A188" s="24"/>
      <c r="B188" s="27"/>
      <c r="C188" s="8" t="s">
        <v>263</v>
      </c>
      <c r="D188" s="13">
        <v>0.59399999999999997</v>
      </c>
      <c r="E188" s="29"/>
      <c r="F188" s="29"/>
    </row>
    <row r="189" spans="1:6" ht="15.5">
      <c r="A189" s="24"/>
      <c r="B189" s="27" t="s">
        <v>264</v>
      </c>
      <c r="C189" s="8" t="s">
        <v>265</v>
      </c>
      <c r="D189" s="13">
        <v>0.6</v>
      </c>
      <c r="E189" s="29">
        <v>3</v>
      </c>
      <c r="F189" s="29">
        <f>IF(E189=3,D189,IF(E189=2,D190,IF(E189=1,D191,IF(E189=0,D192,"0"))))</f>
        <v>0.6</v>
      </c>
    </row>
    <row r="190" spans="1:6" ht="15.5">
      <c r="A190" s="24"/>
      <c r="B190" s="27"/>
      <c r="C190" s="8" t="s">
        <v>266</v>
      </c>
      <c r="D190" s="13">
        <v>0.40200000000000002</v>
      </c>
      <c r="E190" s="29"/>
      <c r="F190" s="29"/>
    </row>
    <row r="191" spans="1:6" ht="15.5">
      <c r="A191" s="24"/>
      <c r="B191" s="27"/>
      <c r="C191" s="8" t="s">
        <v>267</v>
      </c>
      <c r="D191" s="13">
        <v>0.19800000000000001</v>
      </c>
      <c r="E191" s="29"/>
      <c r="F191" s="29"/>
    </row>
    <row r="192" spans="1:6" ht="15.5">
      <c r="A192" s="24"/>
      <c r="B192" s="27"/>
      <c r="C192" s="8" t="s">
        <v>268</v>
      </c>
      <c r="D192" s="13">
        <v>0</v>
      </c>
      <c r="E192" s="29"/>
      <c r="F192" s="29"/>
    </row>
    <row r="193" spans="1:6" ht="14" customHeight="1">
      <c r="A193" s="24" t="s">
        <v>269</v>
      </c>
      <c r="B193" s="27" t="s">
        <v>270</v>
      </c>
      <c r="C193" s="8" t="s">
        <v>271</v>
      </c>
      <c r="D193" s="13">
        <v>1.6</v>
      </c>
      <c r="E193" s="29">
        <v>2</v>
      </c>
      <c r="F193" s="29">
        <f>IF(E193=2,D193,IF(E193=1,D194,IF(E193=0,D195,"0")))</f>
        <v>1.6</v>
      </c>
    </row>
    <row r="194" spans="1:6" ht="14" customHeight="1">
      <c r="A194" s="24"/>
      <c r="B194" s="27"/>
      <c r="C194" s="8" t="s">
        <v>272</v>
      </c>
      <c r="D194" s="13">
        <v>1.0720000000000001</v>
      </c>
      <c r="E194" s="29"/>
      <c r="F194" s="29"/>
    </row>
    <row r="195" spans="1:6" ht="14" customHeight="1">
      <c r="A195" s="24"/>
      <c r="B195" s="27"/>
      <c r="C195" s="8" t="s">
        <v>273</v>
      </c>
      <c r="D195" s="13">
        <v>0</v>
      </c>
      <c r="E195" s="29"/>
      <c r="F195" s="29"/>
    </row>
    <row r="196" spans="1:6" ht="14" customHeight="1">
      <c r="A196" s="24"/>
      <c r="B196" s="27" t="s">
        <v>274</v>
      </c>
      <c r="C196" s="8" t="s">
        <v>275</v>
      </c>
      <c r="D196" s="13">
        <v>1.2</v>
      </c>
      <c r="E196" s="29">
        <v>2</v>
      </c>
      <c r="F196" s="29">
        <f>IF(E196=2,D196,IF(E196=1,D197,IF(E196=0,D198,"0")))</f>
        <v>1.2</v>
      </c>
    </row>
    <row r="197" spans="1:6" ht="15.5">
      <c r="A197" s="24"/>
      <c r="B197" s="27"/>
      <c r="C197" s="8" t="s">
        <v>276</v>
      </c>
      <c r="D197" s="13">
        <v>0.80400000000000005</v>
      </c>
      <c r="E197" s="29"/>
      <c r="F197" s="29"/>
    </row>
    <row r="198" spans="1:6" ht="15.5">
      <c r="A198" s="24"/>
      <c r="B198" s="27"/>
      <c r="C198" s="8" t="s">
        <v>277</v>
      </c>
      <c r="D198" s="13">
        <v>0</v>
      </c>
      <c r="E198" s="29"/>
      <c r="F198" s="29"/>
    </row>
    <row r="199" spans="1:6" ht="20" customHeight="1">
      <c r="A199" s="24"/>
      <c r="B199" s="27" t="s">
        <v>278</v>
      </c>
      <c r="C199" s="8" t="s">
        <v>279</v>
      </c>
      <c r="D199" s="13">
        <v>0.8</v>
      </c>
      <c r="E199" s="29">
        <v>1</v>
      </c>
      <c r="F199" s="29">
        <f>IF(E199=1,D199,IF(E199=0,D200,"0"))</f>
        <v>0.8</v>
      </c>
    </row>
    <row r="200" spans="1:6" ht="20" customHeight="1">
      <c r="A200" s="24"/>
      <c r="B200" s="27"/>
      <c r="C200" s="8" t="s">
        <v>280</v>
      </c>
      <c r="D200" s="13">
        <v>0</v>
      </c>
      <c r="E200" s="29"/>
      <c r="F200" s="29"/>
    </row>
    <row r="201" spans="1:6" ht="19.5" customHeight="1">
      <c r="A201" s="24"/>
      <c r="B201" s="27" t="s">
        <v>281</v>
      </c>
      <c r="C201" s="8" t="s">
        <v>282</v>
      </c>
      <c r="D201" s="13">
        <v>0.4</v>
      </c>
      <c r="E201" s="29">
        <v>1</v>
      </c>
      <c r="F201" s="29">
        <f>IF(E201=1,D201,IF(E201=0,D202,"0"))</f>
        <v>0.4</v>
      </c>
    </row>
    <row r="202" spans="1:6" ht="22.5" customHeight="1">
      <c r="A202" s="24"/>
      <c r="B202" s="27"/>
      <c r="C202" s="8" t="s">
        <v>283</v>
      </c>
      <c r="D202" s="13">
        <v>0</v>
      </c>
      <c r="E202" s="29"/>
      <c r="F202" s="29"/>
    </row>
    <row r="203" spans="1:6" ht="15.5">
      <c r="A203" s="25" t="s">
        <v>284</v>
      </c>
      <c r="B203" s="27" t="s">
        <v>285</v>
      </c>
      <c r="C203" s="8" t="s">
        <v>286</v>
      </c>
      <c r="D203" s="13">
        <v>1.6</v>
      </c>
      <c r="E203" s="30">
        <v>2</v>
      </c>
      <c r="F203" s="30">
        <f>IF(E203=2,D203,IF(E203=1,D204,IF(E203=0,D205,"0")))</f>
        <v>1.6</v>
      </c>
    </row>
    <row r="204" spans="1:6" ht="15.5">
      <c r="A204" s="25"/>
      <c r="B204" s="27"/>
      <c r="C204" s="8" t="s">
        <v>287</v>
      </c>
      <c r="D204" s="13">
        <v>0.8</v>
      </c>
      <c r="E204" s="30"/>
      <c r="F204" s="30"/>
    </row>
    <row r="205" spans="1:6" ht="15.5">
      <c r="A205" s="25"/>
      <c r="B205" s="27"/>
      <c r="C205" s="8" t="s">
        <v>288</v>
      </c>
      <c r="D205" s="13">
        <v>0</v>
      </c>
      <c r="E205" s="30"/>
      <c r="F205" s="30"/>
    </row>
    <row r="206" spans="1:6" ht="15.5">
      <c r="A206" s="25"/>
      <c r="B206" s="27" t="s">
        <v>289</v>
      </c>
      <c r="C206" s="8" t="s">
        <v>290</v>
      </c>
      <c r="D206" s="13">
        <v>1</v>
      </c>
      <c r="E206" s="29">
        <v>2</v>
      </c>
      <c r="F206" s="30">
        <f t="shared" ref="F206" si="28">IF(E206=2,D206,IF(E206=1,D207,IF(E206=0,D208,"0")))</f>
        <v>1</v>
      </c>
    </row>
    <row r="207" spans="1:6" ht="15.5">
      <c r="A207" s="25"/>
      <c r="B207" s="27"/>
      <c r="C207" s="8" t="s">
        <v>291</v>
      </c>
      <c r="D207" s="13">
        <v>0.5</v>
      </c>
      <c r="E207" s="29"/>
      <c r="F207" s="30"/>
    </row>
    <row r="208" spans="1:6" ht="15.5">
      <c r="A208" s="25"/>
      <c r="B208" s="27"/>
      <c r="C208" s="8" t="s">
        <v>292</v>
      </c>
      <c r="D208" s="13">
        <v>0</v>
      </c>
      <c r="E208" s="29"/>
      <c r="F208" s="30"/>
    </row>
    <row r="209" spans="1:6" ht="15.5">
      <c r="A209" s="25"/>
      <c r="B209" s="27" t="s">
        <v>293</v>
      </c>
      <c r="C209" s="8" t="s">
        <v>294</v>
      </c>
      <c r="D209" s="13">
        <v>0.4</v>
      </c>
      <c r="E209" s="29">
        <v>2</v>
      </c>
      <c r="F209" s="30">
        <f t="shared" ref="F209" si="29">IF(E209=2,D209,IF(E209=1,D210,IF(E209=0,D211,"0")))</f>
        <v>0.4</v>
      </c>
    </row>
    <row r="210" spans="1:6" ht="15.5">
      <c r="A210" s="25"/>
      <c r="B210" s="27"/>
      <c r="C210" s="8" t="s">
        <v>295</v>
      </c>
      <c r="D210" s="13">
        <v>0.2</v>
      </c>
      <c r="E210" s="29"/>
      <c r="F210" s="30"/>
    </row>
    <row r="211" spans="1:6" ht="15.5">
      <c r="A211" s="25"/>
      <c r="B211" s="27"/>
      <c r="C211" s="8" t="s">
        <v>296</v>
      </c>
      <c r="D211" s="13">
        <v>0</v>
      </c>
      <c r="E211" s="29"/>
      <c r="F211" s="30"/>
    </row>
    <row r="212" spans="1:6" ht="14" customHeight="1">
      <c r="A212" s="24" t="s">
        <v>297</v>
      </c>
      <c r="B212" s="27" t="s">
        <v>298</v>
      </c>
      <c r="C212" s="8" t="s">
        <v>299</v>
      </c>
      <c r="D212" s="13">
        <v>1</v>
      </c>
      <c r="E212" s="29">
        <v>1</v>
      </c>
      <c r="F212" s="30">
        <f>IF(E212=2,D212,IF(E212=1,D213,IF(E212=0,D214,"0")))</f>
        <v>0.5</v>
      </c>
    </row>
    <row r="213" spans="1:6" ht="14" customHeight="1">
      <c r="A213" s="24"/>
      <c r="B213" s="27"/>
      <c r="C213" s="8" t="s">
        <v>300</v>
      </c>
      <c r="D213" s="13">
        <v>0.5</v>
      </c>
      <c r="E213" s="29"/>
      <c r="F213" s="30"/>
    </row>
    <row r="214" spans="1:6" ht="14" customHeight="1">
      <c r="A214" s="24"/>
      <c r="B214" s="27"/>
      <c r="C214" s="8" t="s">
        <v>301</v>
      </c>
      <c r="D214" s="13">
        <v>0</v>
      </c>
      <c r="E214" s="29"/>
      <c r="F214" s="30"/>
    </row>
    <row r="215" spans="1:6" ht="15.5">
      <c r="A215" s="24"/>
      <c r="B215" s="27" t="s">
        <v>302</v>
      </c>
      <c r="C215" s="8" t="s">
        <v>303</v>
      </c>
      <c r="D215" s="13">
        <v>0.6</v>
      </c>
      <c r="E215" s="29">
        <v>1</v>
      </c>
      <c r="F215" s="29">
        <f>IF(E215=1,D215,IF(E215=0,D216,"0"))</f>
        <v>0.6</v>
      </c>
    </row>
    <row r="216" spans="1:6" ht="15.5">
      <c r="A216" s="24"/>
      <c r="B216" s="27"/>
      <c r="C216" s="8" t="s">
        <v>304</v>
      </c>
      <c r="D216" s="13">
        <v>0</v>
      </c>
      <c r="E216" s="29"/>
      <c r="F216" s="29"/>
    </row>
    <row r="217" spans="1:6" ht="15.5">
      <c r="A217" s="24"/>
      <c r="B217" s="27" t="s">
        <v>305</v>
      </c>
      <c r="C217" s="8" t="s">
        <v>306</v>
      </c>
      <c r="D217" s="13">
        <v>0.4</v>
      </c>
      <c r="E217" s="30">
        <v>2</v>
      </c>
      <c r="F217" s="30">
        <f>IF(E217=2,D217,IF(E217=1,D218,IF(E217=0,D219,"0")))</f>
        <v>0.4</v>
      </c>
    </row>
    <row r="218" spans="1:6" ht="15.5">
      <c r="A218" s="24"/>
      <c r="B218" s="27"/>
      <c r="C218" s="8" t="s">
        <v>307</v>
      </c>
      <c r="D218" s="13">
        <v>0.2</v>
      </c>
      <c r="E218" s="30"/>
      <c r="F218" s="30"/>
    </row>
    <row r="219" spans="1:6" ht="15.5">
      <c r="A219" s="24"/>
      <c r="B219" s="27"/>
      <c r="C219" s="8" t="s">
        <v>308</v>
      </c>
      <c r="D219" s="13">
        <v>0</v>
      </c>
      <c r="E219" s="30"/>
      <c r="F219" s="30"/>
    </row>
    <row r="220" spans="1:6" ht="42" customHeight="1">
      <c r="A220" s="38"/>
      <c r="B220" s="39"/>
      <c r="C220" s="39"/>
      <c r="D220" s="40"/>
      <c r="E220" s="14" t="s">
        <v>317</v>
      </c>
      <c r="F220" s="19">
        <f>SUM(F4:F219)</f>
        <v>76.312999999999988</v>
      </c>
    </row>
    <row r="221" spans="1:6" ht="28">
      <c r="A221" s="38"/>
      <c r="B221" s="39"/>
      <c r="C221" s="39"/>
      <c r="D221" s="40"/>
      <c r="E221" s="14" t="s">
        <v>316</v>
      </c>
      <c r="F221" s="15" t="str">
        <f>IF(F220&gt;95,"L4",IF(AND(F220&gt;=90,F220&lt;96),"L3",IF(AND(F220&gt;=80,F220&lt;=90),"L2",IF(AND(F220&lt;80,F220&gt;=70),"L1","Fail"))))</f>
        <v>L1</v>
      </c>
    </row>
  </sheetData>
  <mergeCells count="244">
    <mergeCell ref="A3:F3"/>
    <mergeCell ref="A1:F1"/>
    <mergeCell ref="A173:F173"/>
    <mergeCell ref="A221:D221"/>
    <mergeCell ref="A220:D220"/>
    <mergeCell ref="F203:F205"/>
    <mergeCell ref="F206:F208"/>
    <mergeCell ref="F209:F211"/>
    <mergeCell ref="F212:F214"/>
    <mergeCell ref="F215:F216"/>
    <mergeCell ref="F217:F219"/>
    <mergeCell ref="E119:E121"/>
    <mergeCell ref="E122:E124"/>
    <mergeCell ref="F119:F121"/>
    <mergeCell ref="F122:F124"/>
    <mergeCell ref="E125:E127"/>
    <mergeCell ref="E137:E139"/>
    <mergeCell ref="E140:E142"/>
    <mergeCell ref="E161:E163"/>
    <mergeCell ref="E164:E166"/>
    <mergeCell ref="E167:E169"/>
    <mergeCell ref="E170:E172"/>
    <mergeCell ref="E174:E176"/>
    <mergeCell ref="F193:F195"/>
    <mergeCell ref="F196:F198"/>
    <mergeCell ref="F199:F200"/>
    <mergeCell ref="F201:F202"/>
    <mergeCell ref="F177:F179"/>
    <mergeCell ref="F180:F182"/>
    <mergeCell ref="F167:F169"/>
    <mergeCell ref="F170:F172"/>
    <mergeCell ref="F134:F136"/>
    <mergeCell ref="F143:F145"/>
    <mergeCell ref="F146:F148"/>
    <mergeCell ref="F149:F151"/>
    <mergeCell ref="F152:F154"/>
    <mergeCell ref="F155:F157"/>
    <mergeCell ref="F158:F160"/>
    <mergeCell ref="F161:F163"/>
    <mergeCell ref="F164:F166"/>
    <mergeCell ref="F137:F139"/>
    <mergeCell ref="F140:F142"/>
    <mergeCell ref="F174:F176"/>
    <mergeCell ref="F183:F185"/>
    <mergeCell ref="F186:F188"/>
    <mergeCell ref="F189:F192"/>
    <mergeCell ref="F103:F105"/>
    <mergeCell ref="F106:F107"/>
    <mergeCell ref="F108:F110"/>
    <mergeCell ref="F111:F113"/>
    <mergeCell ref="F114:F115"/>
    <mergeCell ref="F116:F118"/>
    <mergeCell ref="F128:F130"/>
    <mergeCell ref="F131:F133"/>
    <mergeCell ref="F75:F77"/>
    <mergeCell ref="F78:F80"/>
    <mergeCell ref="F81:F83"/>
    <mergeCell ref="F84:F86"/>
    <mergeCell ref="F87:F89"/>
    <mergeCell ref="F91:F93"/>
    <mergeCell ref="F94:F96"/>
    <mergeCell ref="F97:F99"/>
    <mergeCell ref="F100:F102"/>
    <mergeCell ref="F125:F127"/>
    <mergeCell ref="A90:F90"/>
    <mergeCell ref="F20:F22"/>
    <mergeCell ref="F23:F25"/>
    <mergeCell ref="F26:F28"/>
    <mergeCell ref="F29:F31"/>
    <mergeCell ref="F32:F34"/>
    <mergeCell ref="F35:F37"/>
    <mergeCell ref="F38:F40"/>
    <mergeCell ref="F41:F43"/>
    <mergeCell ref="F44:F48"/>
    <mergeCell ref="F49:F51"/>
    <mergeCell ref="F52:F55"/>
    <mergeCell ref="F56:F57"/>
    <mergeCell ref="F58:F60"/>
    <mergeCell ref="F61:F62"/>
    <mergeCell ref="F63:F65"/>
    <mergeCell ref="F66:F67"/>
    <mergeCell ref="F68:F69"/>
    <mergeCell ref="F70:F71"/>
    <mergeCell ref="F72:F74"/>
    <mergeCell ref="E212:E214"/>
    <mergeCell ref="E215:E216"/>
    <mergeCell ref="E217:E219"/>
    <mergeCell ref="F4:F7"/>
    <mergeCell ref="F8:F11"/>
    <mergeCell ref="F12:F15"/>
    <mergeCell ref="F16:F17"/>
    <mergeCell ref="F18:F19"/>
    <mergeCell ref="E186:E188"/>
    <mergeCell ref="E189:E192"/>
    <mergeCell ref="E193:E195"/>
    <mergeCell ref="E196:E198"/>
    <mergeCell ref="E199:E200"/>
    <mergeCell ref="E201:E202"/>
    <mergeCell ref="E203:E205"/>
    <mergeCell ref="E206:E208"/>
    <mergeCell ref="E209:E211"/>
    <mergeCell ref="E146:E148"/>
    <mergeCell ref="E149:E151"/>
    <mergeCell ref="E152:E154"/>
    <mergeCell ref="E155:E157"/>
    <mergeCell ref="E158:E160"/>
    <mergeCell ref="E183:E185"/>
    <mergeCell ref="E177:E179"/>
    <mergeCell ref="E180:E182"/>
    <mergeCell ref="E111:E113"/>
    <mergeCell ref="E114:E115"/>
    <mergeCell ref="E116:E118"/>
    <mergeCell ref="E128:E130"/>
    <mergeCell ref="E131:E133"/>
    <mergeCell ref="E134:E136"/>
    <mergeCell ref="E143:E145"/>
    <mergeCell ref="E84:E86"/>
    <mergeCell ref="E87:E89"/>
    <mergeCell ref="E91:E93"/>
    <mergeCell ref="E94:E96"/>
    <mergeCell ref="E97:E99"/>
    <mergeCell ref="E100:E102"/>
    <mergeCell ref="E103:E105"/>
    <mergeCell ref="E106:E107"/>
    <mergeCell ref="E108:E110"/>
    <mergeCell ref="E61:E62"/>
    <mergeCell ref="E63:E65"/>
    <mergeCell ref="E66:E67"/>
    <mergeCell ref="E68:E69"/>
    <mergeCell ref="E70:E71"/>
    <mergeCell ref="E72:E74"/>
    <mergeCell ref="E75:E77"/>
    <mergeCell ref="E78:E80"/>
    <mergeCell ref="E81:E83"/>
    <mergeCell ref="B206:B208"/>
    <mergeCell ref="B209:B211"/>
    <mergeCell ref="B212:B214"/>
    <mergeCell ref="B215:B216"/>
    <mergeCell ref="B217:B219"/>
    <mergeCell ref="E4:E7"/>
    <mergeCell ref="E8:E11"/>
    <mergeCell ref="E12:E15"/>
    <mergeCell ref="E16:E17"/>
    <mergeCell ref="E18:E19"/>
    <mergeCell ref="E20:E22"/>
    <mergeCell ref="E23:E25"/>
    <mergeCell ref="E26:E28"/>
    <mergeCell ref="E29:E31"/>
    <mergeCell ref="E32:E34"/>
    <mergeCell ref="E35:E37"/>
    <mergeCell ref="E38:E40"/>
    <mergeCell ref="E41:E43"/>
    <mergeCell ref="E44:E48"/>
    <mergeCell ref="E49:E51"/>
    <mergeCell ref="E52:E55"/>
    <mergeCell ref="E56:E57"/>
    <mergeCell ref="E58:E60"/>
    <mergeCell ref="B180:B182"/>
    <mergeCell ref="B183:B185"/>
    <mergeCell ref="B186:B188"/>
    <mergeCell ref="B189:B192"/>
    <mergeCell ref="B193:B195"/>
    <mergeCell ref="B196:B198"/>
    <mergeCell ref="B199:B200"/>
    <mergeCell ref="B201:B202"/>
    <mergeCell ref="B203:B205"/>
    <mergeCell ref="B152:B154"/>
    <mergeCell ref="B155:B157"/>
    <mergeCell ref="B158:B160"/>
    <mergeCell ref="B161:B163"/>
    <mergeCell ref="B164:B166"/>
    <mergeCell ref="B167:B169"/>
    <mergeCell ref="B170:B172"/>
    <mergeCell ref="B174:B176"/>
    <mergeCell ref="B177:B179"/>
    <mergeCell ref="B125:B127"/>
    <mergeCell ref="B128:B130"/>
    <mergeCell ref="B131:B133"/>
    <mergeCell ref="B134:B136"/>
    <mergeCell ref="B137:B139"/>
    <mergeCell ref="B140:B142"/>
    <mergeCell ref="B143:B145"/>
    <mergeCell ref="B146:B148"/>
    <mergeCell ref="B149:B151"/>
    <mergeCell ref="B100:B102"/>
    <mergeCell ref="B103:B105"/>
    <mergeCell ref="B106:B107"/>
    <mergeCell ref="B108:B110"/>
    <mergeCell ref="B111:B113"/>
    <mergeCell ref="B114:B115"/>
    <mergeCell ref="B116:B118"/>
    <mergeCell ref="B119:B121"/>
    <mergeCell ref="B122:B124"/>
    <mergeCell ref="B72:B74"/>
    <mergeCell ref="B75:B77"/>
    <mergeCell ref="B78:B80"/>
    <mergeCell ref="B81:B83"/>
    <mergeCell ref="B84:B86"/>
    <mergeCell ref="B87:B89"/>
    <mergeCell ref="B91:B93"/>
    <mergeCell ref="B94:B96"/>
    <mergeCell ref="B97:B99"/>
    <mergeCell ref="A212:A219"/>
    <mergeCell ref="B4:B7"/>
    <mergeCell ref="B8:B11"/>
    <mergeCell ref="B12:B15"/>
    <mergeCell ref="B16:B17"/>
    <mergeCell ref="B18:B19"/>
    <mergeCell ref="B20:B22"/>
    <mergeCell ref="B23:B25"/>
    <mergeCell ref="B26:B28"/>
    <mergeCell ref="B29:B31"/>
    <mergeCell ref="B32:B34"/>
    <mergeCell ref="B35:B37"/>
    <mergeCell ref="B38:B40"/>
    <mergeCell ref="B41:B43"/>
    <mergeCell ref="B44:B48"/>
    <mergeCell ref="B49:B51"/>
    <mergeCell ref="B52:B55"/>
    <mergeCell ref="B56:B57"/>
    <mergeCell ref="B58:B60"/>
    <mergeCell ref="B61:B62"/>
    <mergeCell ref="B63:B65"/>
    <mergeCell ref="B66:B67"/>
    <mergeCell ref="B68:B69"/>
    <mergeCell ref="B70:B71"/>
    <mergeCell ref="A103:A115"/>
    <mergeCell ref="A116:A127"/>
    <mergeCell ref="A128:A142"/>
    <mergeCell ref="A143:A157"/>
    <mergeCell ref="A158:A172"/>
    <mergeCell ref="A174:A182"/>
    <mergeCell ref="A183:A192"/>
    <mergeCell ref="A193:A202"/>
    <mergeCell ref="A203:A211"/>
    <mergeCell ref="A4:A19"/>
    <mergeCell ref="A20:A31"/>
    <mergeCell ref="A32:A40"/>
    <mergeCell ref="A56:A65"/>
    <mergeCell ref="A66:A71"/>
    <mergeCell ref="A72:A74"/>
    <mergeCell ref="A75:A89"/>
    <mergeCell ref="A91:A102"/>
    <mergeCell ref="A41:A55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5"/>
  <sheetViews>
    <sheetView tabSelected="1" zoomScaleNormal="100" workbookViewId="0">
      <selection activeCell="B10" sqref="B10"/>
    </sheetView>
  </sheetViews>
  <sheetFormatPr defaultRowHeight="15.5"/>
  <cols>
    <col min="1" max="1" width="13" style="5" customWidth="1"/>
    <col min="2" max="2" width="10.1796875" style="5" customWidth="1"/>
    <col min="3" max="5" width="10.81640625" style="5" customWidth="1"/>
    <col min="6" max="7" width="11" style="5" customWidth="1"/>
    <col min="8" max="16384" width="8.7265625" style="5"/>
  </cols>
  <sheetData>
    <row r="1" spans="1:8" ht="24" customHeight="1">
      <c r="A1" s="41" t="s">
        <v>321</v>
      </c>
      <c r="B1" s="42"/>
      <c r="C1" s="42"/>
      <c r="D1" s="42"/>
      <c r="E1" s="42"/>
      <c r="F1" s="42"/>
      <c r="G1" s="42"/>
      <c r="H1" s="43"/>
    </row>
    <row r="2" spans="1:8" ht="45">
      <c r="A2" s="7" t="s">
        <v>313</v>
      </c>
      <c r="B2" s="7" t="s">
        <v>320</v>
      </c>
      <c r="C2" s="7" t="s">
        <v>315</v>
      </c>
      <c r="D2" s="7" t="s">
        <v>322</v>
      </c>
      <c r="E2" s="7" t="s">
        <v>323</v>
      </c>
      <c r="F2" s="7" t="s">
        <v>319</v>
      </c>
      <c r="G2" s="7" t="s">
        <v>314</v>
      </c>
      <c r="H2" s="7" t="s">
        <v>318</v>
      </c>
    </row>
    <row r="3" spans="1:8">
      <c r="A3" s="16" t="str">
        <f>'Grading assessment'!F221</f>
        <v>L1</v>
      </c>
      <c r="B3" s="16">
        <f>'Grading assessment'!F220</f>
        <v>76.312999999999988</v>
      </c>
      <c r="C3" s="16" t="str">
        <f>IF(A3="L4","0.95",IF(A3="L3","0.90",IF(A3="L2","0.85",IF(A3="L1","0.80","0"))))</f>
        <v>0.80</v>
      </c>
      <c r="D3" s="16">
        <v>980</v>
      </c>
      <c r="E3" s="16">
        <v>995</v>
      </c>
      <c r="F3" s="17">
        <f>D3/E3</f>
        <v>0.98492462311557794</v>
      </c>
      <c r="G3" s="16" t="str">
        <f>IF(A3="L4","0.05",IF(A3="L3","0.10",IF(A3="L2","0.15",IF(A3="L1","0.20","0"))))</f>
        <v>0.20</v>
      </c>
      <c r="H3" s="18">
        <f>B3*C3+F3*G3</f>
        <v>61.247384924623113</v>
      </c>
    </row>
    <row r="5" spans="1:8">
      <c r="A5" s="44" t="s">
        <v>324</v>
      </c>
    </row>
  </sheetData>
  <mergeCells count="1">
    <mergeCell ref="A1:H1"/>
  </mergeCells>
  <pageMargins left="0.7" right="0.7" top="0.75" bottom="0.75" header="0.3" footer="0.3"/>
  <pageSetup paperSize="9" orientation="portrait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Grading assessment</vt:lpstr>
      <vt:lpstr>Final score calculation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2020-03-10T02:20:00Z</dcterms:created>
  <dcterms:modified xsi:type="dcterms:W3CDTF">2020-07-30T09:39:57Z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1033-11.2.0.9169</vt:lpwstr>
  </property>
</Properties>
</file>